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svg 2017\01-Allizeo web\03 - Devis allizeo web\55 - Veramac\Devis\"/>
    </mc:Choice>
  </mc:AlternateContent>
  <bookViews>
    <workbookView xWindow="480" yWindow="30" windowWidth="19515" windowHeight="8220" activeTab="4"/>
  </bookViews>
  <sheets>
    <sheet name="Veramac" sheetId="1" r:id="rId1"/>
    <sheet name="Rosin" sheetId="2" r:id="rId2"/>
    <sheet name="France Utilitaire" sheetId="3" r:id="rId3"/>
    <sheet name="Feuil1" sheetId="4" r:id="rId4"/>
    <sheet name="Feuil2" sheetId="5" r:id="rId5"/>
  </sheets>
  <definedNames>
    <definedName name="_xlnm.Print_Area" localSheetId="3">Feuil1!$A$1:$C$36</definedName>
  </definedNames>
  <calcPr calcId="152511" concurrentCalc="0"/>
</workbook>
</file>

<file path=xl/calcChain.xml><?xml version="1.0" encoding="utf-8"?>
<calcChain xmlns="http://schemas.openxmlformats.org/spreadsheetml/2006/main">
  <c r="D35" i="5" l="1"/>
  <c r="D34" i="5"/>
  <c r="D33" i="5"/>
  <c r="C33" i="5"/>
  <c r="C34" i="5"/>
  <c r="C35" i="5"/>
  <c r="B33" i="5"/>
  <c r="B34" i="5"/>
  <c r="B35" i="5"/>
  <c r="C34" i="4"/>
  <c r="B34" i="4"/>
  <c r="C35" i="4"/>
  <c r="C36" i="4"/>
  <c r="B35" i="4"/>
  <c r="B36" i="4"/>
  <c r="D20" i="2"/>
  <c r="B17" i="2"/>
  <c r="D17" i="2"/>
  <c r="D12" i="2"/>
  <c r="D14" i="2"/>
  <c r="B22" i="2"/>
  <c r="H8" i="2"/>
  <c r="H11" i="2"/>
  <c r="H12" i="2"/>
  <c r="H14" i="2"/>
  <c r="H17" i="2"/>
  <c r="H20" i="2"/>
  <c r="H22" i="2"/>
  <c r="M8" i="2"/>
  <c r="M16" i="2"/>
  <c r="M19" i="2"/>
  <c r="M20" i="2"/>
  <c r="M22" i="2"/>
  <c r="I22" i="2"/>
  <c r="F22" i="2"/>
  <c r="B20" i="2"/>
  <c r="C20" i="2"/>
  <c r="C17" i="2"/>
  <c r="C12" i="2"/>
  <c r="D8" i="2"/>
  <c r="D9" i="3"/>
  <c r="D8" i="3"/>
  <c r="D14" i="3"/>
  <c r="B16" i="3"/>
  <c r="B17" i="3"/>
  <c r="B18" i="3"/>
  <c r="B14" i="3"/>
  <c r="B23" i="2"/>
  <c r="B24" i="2"/>
  <c r="D7" i="1"/>
  <c r="D8" i="1"/>
  <c r="D9" i="1"/>
  <c r="H11" i="1"/>
  <c r="H10" i="1"/>
  <c r="D10" i="1"/>
  <c r="H12" i="1"/>
  <c r="D12" i="1"/>
  <c r="B14" i="1"/>
  <c r="B15" i="1"/>
  <c r="B16" i="1"/>
  <c r="B12" i="1"/>
  <c r="C12" i="1"/>
  <c r="B10" i="1"/>
  <c r="C10" i="1"/>
</calcChain>
</file>

<file path=xl/sharedStrings.xml><?xml version="1.0" encoding="utf-8"?>
<sst xmlns="http://schemas.openxmlformats.org/spreadsheetml/2006/main" count="160" uniqueCount="74">
  <si>
    <t>PRESTATIONS</t>
  </si>
  <si>
    <t>PRIX UNITAIRE HT EN EUROS</t>
  </si>
  <si>
    <t>TOTAL HT</t>
  </si>
  <si>
    <r>
      <t xml:space="preserve">Création d'un site web responsive design, sous WordPress d'environ 15 pages                                                                                                       </t>
    </r>
    <r>
      <rPr>
        <sz val="13"/>
        <rFont val="ClementePDag"/>
      </rPr>
      <t>Mise en ligne dans le courant 4ème trimestre 2015 - Date exate à déterminer</t>
    </r>
  </si>
  <si>
    <r>
      <t xml:space="preserve">Référencement
</t>
    </r>
    <r>
      <rPr>
        <sz val="13"/>
        <color rgb="FF00B050"/>
        <rFont val="ClementePDag"/>
      </rPr>
      <t xml:space="preserve">   - Analyse des statistiques du site actuel   
   - Redirection des urls             </t>
    </r>
    <r>
      <rPr>
        <sz val="13"/>
        <color indexed="56"/>
        <rFont val="Wingdings"/>
        <charset val="2"/>
      </rPr>
      <t/>
    </r>
  </si>
  <si>
    <r>
      <t xml:space="preserve">Maquettage du site
</t>
    </r>
    <r>
      <rPr>
        <sz val="13"/>
        <color rgb="FF192364"/>
        <rFont val="Wingdings"/>
        <charset val="2"/>
      </rPr>
      <t>Ä</t>
    </r>
    <r>
      <rPr>
        <b/>
        <sz val="13"/>
        <rFont val="ClementePDag"/>
      </rPr>
      <t xml:space="preserve"> </t>
    </r>
    <r>
      <rPr>
        <sz val="13"/>
        <rFont val="ClementePDag"/>
      </rPr>
      <t xml:space="preserve">Proposition graphique pour 2 pages :  page d'accueil + 1 page de prestations. Deux versions vous seront proposées pour chaque page.
</t>
    </r>
    <r>
      <rPr>
        <sz val="13"/>
        <color rgb="FF192364"/>
        <rFont val="Wingdings"/>
        <charset val="2"/>
      </rPr>
      <t>Ä</t>
    </r>
    <r>
      <rPr>
        <sz val="13"/>
        <rFont val="ClementePDag"/>
      </rPr>
      <t xml:space="preserve"> Réalisation des différents visuels graphiques à intégrer.</t>
    </r>
    <r>
      <rPr>
        <b/>
        <sz val="13"/>
        <rFont val="ClementePDag"/>
      </rPr>
      <t xml:space="preserve">
</t>
    </r>
    <r>
      <rPr>
        <sz val="13"/>
        <color indexed="56"/>
        <rFont val="Wingdings"/>
        <charset val="2"/>
      </rPr>
      <t>Ä</t>
    </r>
    <r>
      <rPr>
        <sz val="13"/>
        <rFont val="ClementePDag"/>
      </rPr>
      <t xml:space="preserve"> Modifications : un maximum de 2 A/R.
</t>
    </r>
    <r>
      <rPr>
        <sz val="13"/>
        <color rgb="FF192364"/>
        <rFont val="Wingdings"/>
        <charset val="2"/>
      </rPr>
      <t>Ä</t>
    </r>
    <r>
      <rPr>
        <sz val="13"/>
        <rFont val="ClementePDag"/>
      </rPr>
      <t xml:space="preserve"> Présentation et validation de la maquette.
</t>
    </r>
    <r>
      <rPr>
        <sz val="13"/>
        <rFont val="Wingdings"/>
        <charset val="2"/>
      </rPr>
      <t/>
    </r>
  </si>
  <si>
    <r>
      <t xml:space="preserve">Rédaction de contenus
</t>
    </r>
    <r>
      <rPr>
        <sz val="13"/>
        <color rgb="FF192364"/>
        <rFont val="Wingdings"/>
        <charset val="2"/>
      </rPr>
      <t>Ä</t>
    </r>
    <r>
      <rPr>
        <b/>
        <sz val="13"/>
        <rFont val="ClementePDag"/>
      </rPr>
      <t xml:space="preserve"> </t>
    </r>
    <r>
      <rPr>
        <sz val="13"/>
        <rFont val="ClementePDag"/>
      </rPr>
      <t xml:space="preserve">Page d'accueil + les 6 pages de prestations.
</t>
    </r>
    <r>
      <rPr>
        <sz val="13"/>
        <rFont val="Wingdings"/>
        <charset val="2"/>
      </rPr>
      <t>Ä</t>
    </r>
    <r>
      <rPr>
        <sz val="13"/>
        <rFont val="ClementePDag"/>
      </rPr>
      <t xml:space="preserve"> Validation des contenus (cette partie aura lieu dans vos locaux, en même temps que la validation de la maquette).</t>
    </r>
  </si>
  <si>
    <r>
      <t xml:space="preserve">Découpage, développement et intégration                                                                       </t>
    </r>
    <r>
      <rPr>
        <sz val="13"/>
        <rFont val="ClementePDag"/>
      </rPr>
      <t xml:space="preserve">                                                                                                                                           </t>
    </r>
    <r>
      <rPr>
        <sz val="13"/>
        <color indexed="56"/>
        <rFont val="Wingdings"/>
        <charset val="2"/>
      </rPr>
      <t>Ä</t>
    </r>
    <r>
      <rPr>
        <sz val="13"/>
        <rFont val="ClementePDag"/>
      </rPr>
      <t xml:space="preserve"> Mise en place du CMS.
</t>
    </r>
    <r>
      <rPr>
        <sz val="13"/>
        <color indexed="56"/>
        <rFont val="Wingdings"/>
        <charset val="2"/>
      </rPr>
      <t>Ä</t>
    </r>
    <r>
      <rPr>
        <sz val="13"/>
        <rFont val="ClementePDag"/>
      </rPr>
      <t xml:space="preserve"> Découpage de la maquette du site, intégration de la maquette et des contenus textuels et visuels.
</t>
    </r>
    <r>
      <rPr>
        <sz val="13"/>
        <color rgb="FF192364"/>
        <rFont val="Wingdings"/>
        <charset val="2"/>
      </rPr>
      <t>Ä</t>
    </r>
    <r>
      <rPr>
        <sz val="13"/>
        <rFont val="ClementePDag"/>
      </rPr>
      <t xml:space="preserve"> Développement des fonctionnalités                                                                  </t>
    </r>
    <r>
      <rPr>
        <i/>
        <sz val="12"/>
        <rFont val="ClementePDag"/>
      </rPr>
      <t>Fonctionnalités identifiées et prévues au devis :</t>
    </r>
    <r>
      <rPr>
        <sz val="12"/>
        <rFont val="ClementePDag"/>
      </rPr>
      <t xml:space="preserve"> formulaire de contact, espace client privé*, actualités, newsletter** et FAQ.***</t>
    </r>
  </si>
  <si>
    <r>
      <t xml:space="preserve">Présentation et mise à disposition du site :
</t>
    </r>
    <r>
      <rPr>
        <sz val="13"/>
        <rFont val="Wingdings"/>
        <charset val="2"/>
      </rPr>
      <t>Ä</t>
    </r>
    <r>
      <rPr>
        <b/>
        <sz val="13"/>
        <rFont val="ClementePDag"/>
      </rPr>
      <t xml:space="preserve"> </t>
    </r>
    <r>
      <rPr>
        <sz val="13"/>
        <rFont val="ClementePDag"/>
      </rPr>
      <t xml:space="preserve">Présentation du site (dans vos locaux)
</t>
    </r>
    <r>
      <rPr>
        <sz val="13"/>
        <color rgb="FF192364"/>
        <rFont val="Wingdings"/>
        <charset val="2"/>
      </rPr>
      <t>Ä</t>
    </r>
    <r>
      <rPr>
        <sz val="13"/>
        <rFont val="ClementePDag"/>
      </rPr>
      <t xml:space="preserve"> Mise en ligne du site
</t>
    </r>
    <r>
      <rPr>
        <sz val="13"/>
        <color rgb="FF192364"/>
        <rFont val="Wingdings"/>
        <charset val="2"/>
      </rPr>
      <t>Ä</t>
    </r>
    <r>
      <rPr>
        <sz val="13"/>
        <rFont val="ClementePDag"/>
      </rPr>
      <t xml:space="preserve"> Réalisation d'un support d'utilisation de WordPress</t>
    </r>
    <r>
      <rPr>
        <b/>
        <sz val="13"/>
        <rFont val="ClementePDag"/>
      </rPr>
      <t xml:space="preserve">
</t>
    </r>
    <r>
      <rPr>
        <sz val="13"/>
        <color indexed="10"/>
        <rFont val="Wingdings"/>
        <charset val="2"/>
      </rPr>
      <t/>
    </r>
  </si>
  <si>
    <t xml:space="preserve">MONTANT TOTAL HT </t>
  </si>
  <si>
    <t>TVA - 20%</t>
  </si>
  <si>
    <t>MONTANT TOTAL TTC</t>
  </si>
  <si>
    <r>
      <rPr>
        <b/>
        <sz val="12"/>
        <color indexed="8"/>
        <rFont val="ClementePDag"/>
      </rPr>
      <t>Conditions de paiement :</t>
    </r>
    <r>
      <rPr>
        <sz val="12"/>
        <color indexed="8"/>
        <rFont val="ClementePDag"/>
      </rPr>
      <t xml:space="preserve"> Règlement par chèque ou virement, 40% à la commande, 30% à la validation du maquettage et le solde à la mise en ligne du site.</t>
    </r>
  </si>
  <si>
    <r>
      <rPr>
        <b/>
        <sz val="12"/>
        <color indexed="8"/>
        <rFont val="ClementePDag"/>
      </rPr>
      <t>Informations complémentaires :</t>
    </r>
    <r>
      <rPr>
        <sz val="12"/>
        <color indexed="8"/>
        <rFont val="ClementePDag"/>
      </rPr>
      <t xml:space="preserve"> 
Le présent devis se base sur le compte-rendu de réunion daté du 04 mai 2015, validé par vos soins.
Dans le cadre de la création graphique, vous serez amené à créer un compte auprès d'une banque d'image, type Fotolia. Et ce afin d'acheter les droits d'utilisation des visuels qui seront sélectionnés. Le reste des visuels, type photos, seront fournis par Veramac.</t>
    </r>
    <r>
      <rPr>
        <sz val="4"/>
        <color indexed="8"/>
        <rFont val="ClementePDag"/>
      </rPr>
      <t xml:space="preserve">
</t>
    </r>
    <r>
      <rPr>
        <sz val="12"/>
        <color indexed="8"/>
        <rFont val="ClementePDag"/>
      </rPr>
      <t xml:space="preserve">
* Accès client aux rapports d'interventions, aux moyens d'un identifiant et d'un mot de passe.
** </t>
    </r>
    <r>
      <rPr>
        <sz val="12"/>
        <color rgb="FFFF0000"/>
        <rFont val="ClementePDag"/>
      </rPr>
      <t>Envoi trimestriel d'actualités aux clients et abonnés (il n'est pas possible de planifier via WP l'envoi des newsletter)</t>
    </r>
    <r>
      <rPr>
        <sz val="12"/>
        <color indexed="8"/>
        <rFont val="ClementePDag"/>
      </rPr>
      <t xml:space="preserve"> Compris dans le présent devis : </t>
    </r>
    <r>
      <rPr>
        <sz val="12"/>
        <color rgb="FF00B050"/>
        <rFont val="ClementePDag"/>
      </rPr>
      <t>une zone où les internautes peuvent s'inscrire à la newsletter</t>
    </r>
    <r>
      <rPr>
        <sz val="12"/>
        <color indexed="8"/>
        <rFont val="ClementePDag"/>
      </rPr>
      <t xml:space="preserve"> </t>
    </r>
    <r>
      <rPr>
        <strike/>
        <sz val="12"/>
        <color indexed="8"/>
        <rFont val="ClementePDag"/>
      </rPr>
      <t>le choix et le paramétrage de l'outil pour la création et l'envoi</t>
    </r>
    <r>
      <rPr>
        <sz val="12"/>
        <color indexed="8"/>
        <rFont val="ClementePDag"/>
      </rPr>
      <t xml:space="preserve">.
*** Foire aux questions : réponses aux questions courantes posées par vos clients et prospects. Elles seront classées en 6 catégories (cela correspondant à vos 6 prestations). </t>
    </r>
    <r>
      <rPr>
        <strike/>
        <sz val="12"/>
        <color indexed="8"/>
        <rFont val="ClementePDag"/>
      </rPr>
      <t>Nous vous proposerons une solution optimale pour la navigation sur cette page.</t>
    </r>
  </si>
  <si>
    <t>Habiba</t>
  </si>
  <si>
    <t>Julie</t>
  </si>
  <si>
    <t>Pour la SARL Unipersonnelle Cap Développement</t>
  </si>
  <si>
    <t>Pour Veramac</t>
  </si>
  <si>
    <t>En date du 15/07/2015</t>
  </si>
  <si>
    <t>Cachet, date et signature du client</t>
  </si>
  <si>
    <t>Julie DERRADJI, Gérante</t>
  </si>
  <si>
    <t>(à retourner scanné par mail ou par courrier)</t>
  </si>
  <si>
    <t>J'ai revu ma prestation à la baisse de 250 € c'est le max.</t>
  </si>
  <si>
    <t>Véramac</t>
  </si>
  <si>
    <t>Rosin</t>
  </si>
  <si>
    <t>France Utilitaire</t>
  </si>
  <si>
    <t xml:space="preserve">   - Analyse des statistiques du référencement naturel </t>
  </si>
  <si>
    <t xml:space="preserve">   - Préconisation technique pour l'optimisation du site</t>
  </si>
  <si>
    <t>Nombre d'heure</t>
  </si>
  <si>
    <r>
      <t>Référencement naturel du site :</t>
    </r>
    <r>
      <rPr>
        <sz val="11"/>
        <color rgb="FF00B050"/>
        <rFont val="Verdana"/>
        <family val="2"/>
      </rPr>
      <t xml:space="preserve">         </t>
    </r>
    <r>
      <rPr>
        <sz val="13"/>
        <color indexed="56"/>
        <rFont val="Wingdings"/>
        <charset val="2"/>
      </rPr>
      <t/>
    </r>
  </si>
  <si>
    <r>
      <t xml:space="preserve">Etape 1 - Travail préparatoire
</t>
    </r>
    <r>
      <rPr>
        <sz val="10"/>
        <color rgb="FFFF0000"/>
        <rFont val="Verdana"/>
        <family val="2"/>
      </rPr>
      <t>Ä</t>
    </r>
    <r>
      <rPr>
        <sz val="10"/>
        <rFont val="Verdana"/>
        <family val="2"/>
      </rPr>
      <t xml:space="preserve"> Proposition pour la navigation et validation.                                                                     </t>
    </r>
    <r>
      <rPr>
        <sz val="13"/>
        <rFont val="Wingdings"/>
        <charset val="2"/>
      </rPr>
      <t/>
    </r>
  </si>
  <si>
    <r>
      <t xml:space="preserve">Etape 2 - Maquettage du site
</t>
    </r>
    <r>
      <rPr>
        <sz val="10"/>
        <color rgb="FFFF0000"/>
        <rFont val="Verdana"/>
        <family val="2"/>
      </rPr>
      <t>Ä</t>
    </r>
    <r>
      <rPr>
        <sz val="10"/>
        <rFont val="Verdana"/>
        <family val="2"/>
      </rPr>
      <t xml:space="preserve"> Proposition graphique pour 2 pages :  la page d'accueil + 1 page intérieure. Deux versions vous seront proposées pour chaque page.
</t>
    </r>
    <r>
      <rPr>
        <sz val="10"/>
        <color rgb="FFD92119"/>
        <rFont val="Verdana"/>
        <family val="2"/>
      </rPr>
      <t>Ä</t>
    </r>
    <r>
      <rPr>
        <sz val="10"/>
        <rFont val="Verdana"/>
        <family val="2"/>
      </rPr>
      <t xml:space="preserve"> Zoning* du reste des pages principales.
</t>
    </r>
    <r>
      <rPr>
        <sz val="10"/>
        <color rgb="FFD92119"/>
        <rFont val="Verdana"/>
        <family val="2"/>
      </rPr>
      <t>Ä</t>
    </r>
    <r>
      <rPr>
        <sz val="10"/>
        <rFont val="Verdana"/>
        <family val="2"/>
      </rPr>
      <t xml:space="preserve"> Réalisation des différents visuels graphiques à intégrer.
</t>
    </r>
    <r>
      <rPr>
        <sz val="10"/>
        <color rgb="FFFF0000"/>
        <rFont val="Verdana"/>
        <family val="2"/>
      </rPr>
      <t>Ä</t>
    </r>
    <r>
      <rPr>
        <sz val="10"/>
        <rFont val="Verdana"/>
        <family val="2"/>
      </rPr>
      <t xml:space="preserve"> Modifications : un maximum de 2 A/R.
</t>
    </r>
    <r>
      <rPr>
        <sz val="10"/>
        <color rgb="FFFF0000"/>
        <rFont val="Verdana"/>
        <family val="2"/>
      </rPr>
      <t>Ä</t>
    </r>
    <r>
      <rPr>
        <sz val="10"/>
        <rFont val="Verdana"/>
        <family val="2"/>
      </rPr>
      <t xml:space="preserve"> Présentation et validation de la maquette.                                                                                                              </t>
    </r>
  </si>
  <si>
    <t>+5€</t>
  </si>
  <si>
    <r>
      <t xml:space="preserve">Etape 3 - Aide à la rédaction de contenus
</t>
    </r>
    <r>
      <rPr>
        <sz val="10"/>
        <color rgb="FFFF0000"/>
        <rFont val="Verdana"/>
        <family val="2"/>
      </rPr>
      <t>Ä</t>
    </r>
    <r>
      <rPr>
        <b/>
        <sz val="10"/>
        <rFont val="Verdana"/>
        <family val="2"/>
      </rPr>
      <t xml:space="preserve"> </t>
    </r>
    <r>
      <rPr>
        <sz val="10"/>
        <rFont val="Verdana"/>
        <family val="2"/>
      </rPr>
      <t xml:space="preserve">Page d'accueil + 6 autres pages à définir lors de la validation de la navigation
</t>
    </r>
    <r>
      <rPr>
        <sz val="10"/>
        <color rgb="FFFF0000"/>
        <rFont val="Verdana"/>
        <family val="2"/>
      </rPr>
      <t>Ä</t>
    </r>
    <r>
      <rPr>
        <sz val="10"/>
        <rFont val="Verdana"/>
        <family val="2"/>
      </rPr>
      <t xml:space="preserve"> Validation des contenus (cette partie aura lieu dans vos locaux, en même temps que la validation de la maquette).</t>
    </r>
  </si>
  <si>
    <r>
      <t xml:space="preserve">Etapes 4 - Découpage, développement et intégration                                                                                                                                                                                                                  </t>
    </r>
    <r>
      <rPr>
        <sz val="10"/>
        <color rgb="FFFF0000"/>
        <rFont val="Verdana"/>
        <family val="2"/>
      </rPr>
      <t>Ä</t>
    </r>
    <r>
      <rPr>
        <sz val="10"/>
        <rFont val="Verdana"/>
        <family val="2"/>
      </rPr>
      <t xml:space="preserve"> Mise en place du CMS 
</t>
    </r>
    <r>
      <rPr>
        <sz val="10"/>
        <color rgb="FFFF0000"/>
        <rFont val="Verdana"/>
        <family val="2"/>
      </rPr>
      <t>Ä</t>
    </r>
    <r>
      <rPr>
        <sz val="10"/>
        <rFont val="Verdana"/>
        <family val="2"/>
      </rPr>
      <t xml:space="preserve"> Découpage de la maquette du site, intégration de la maquette et des contenus textuels et visuels
</t>
    </r>
    <r>
      <rPr>
        <sz val="10"/>
        <color rgb="FFFF0000"/>
        <rFont val="Verdana"/>
        <family val="2"/>
      </rPr>
      <t>Ä</t>
    </r>
    <r>
      <rPr>
        <sz val="10"/>
        <rFont val="Verdana"/>
        <family val="2"/>
      </rPr>
      <t xml:space="preserve"> Développement des fonctionnalités </t>
    </r>
    <r>
      <rPr>
        <b/>
        <sz val="10"/>
        <rFont val="Verdana"/>
        <family val="2"/>
      </rPr>
      <t xml:space="preserve"> </t>
    </r>
    <r>
      <rPr>
        <sz val="10"/>
        <rFont val="Verdana"/>
        <family val="2"/>
      </rPr>
      <t xml:space="preserve">                                                                 </t>
    </r>
    <r>
      <rPr>
        <i/>
        <sz val="10"/>
        <rFont val="Verdana"/>
        <family val="2"/>
      </rPr>
      <t>Fonctionnalités identifiées et prévues au devis :</t>
    </r>
    <r>
      <rPr>
        <sz val="10"/>
        <rFont val="Verdana"/>
        <family val="2"/>
      </rPr>
      <t xml:space="preserve"> formulaire de contact, espace technique**, actualités, demande de documentation technique***.</t>
    </r>
  </si>
  <si>
    <r>
      <t xml:space="preserve">Etape 5 - Travail final
</t>
    </r>
    <r>
      <rPr>
        <sz val="10"/>
        <color rgb="FFFF0000"/>
        <rFont val="Verdana"/>
        <family val="2"/>
      </rPr>
      <t>Ä</t>
    </r>
    <r>
      <rPr>
        <b/>
        <sz val="10"/>
        <rFont val="Verdana"/>
        <family val="2"/>
      </rPr>
      <t xml:space="preserve"> </t>
    </r>
    <r>
      <rPr>
        <sz val="10"/>
        <rFont val="Verdana"/>
        <family val="2"/>
      </rPr>
      <t xml:space="preserve">Présentation du site (dans vos locaux)
</t>
    </r>
    <r>
      <rPr>
        <sz val="10"/>
        <color rgb="FFFF0000"/>
        <rFont val="Verdana"/>
        <family val="2"/>
      </rPr>
      <t>Ä</t>
    </r>
    <r>
      <rPr>
        <sz val="10"/>
        <rFont val="Verdana"/>
        <family val="2"/>
      </rPr>
      <t xml:space="preserve"> Mise en ligne
</t>
    </r>
    <r>
      <rPr>
        <sz val="10"/>
        <color rgb="FFFF0000"/>
        <rFont val="Verdana"/>
        <family val="2"/>
      </rPr>
      <t>Ä</t>
    </r>
    <r>
      <rPr>
        <sz val="10"/>
        <rFont val="Verdana"/>
        <family val="2"/>
      </rPr>
      <t xml:space="preserve"> Une 1/2 journée de formation à l'utilisation de WordPress (dans vos locaux)</t>
    </r>
    <r>
      <rPr>
        <b/>
        <sz val="10"/>
        <rFont val="Verdana"/>
        <family val="2"/>
      </rPr>
      <t xml:space="preserve">
                                                                      </t>
    </r>
    <r>
      <rPr>
        <sz val="10"/>
        <rFont val="Verdana"/>
        <family val="2"/>
      </rPr>
      <t xml:space="preserve">                                                                                                                                           </t>
    </r>
    <r>
      <rPr>
        <sz val="13"/>
        <color indexed="10"/>
        <rFont val="Wingdings"/>
        <charset val="2"/>
      </rPr>
      <t/>
    </r>
  </si>
  <si>
    <r>
      <t>ü</t>
    </r>
    <r>
      <rPr>
        <sz val="7"/>
        <color theme="1"/>
        <rFont val="Times New Roman"/>
        <family val="1"/>
      </rPr>
      <t xml:space="preserve"> </t>
    </r>
    <r>
      <rPr>
        <sz val="10"/>
        <color theme="1"/>
        <rFont val="Verdana"/>
        <family val="2"/>
      </rPr>
      <t>Installation et configuration du CMS WordPress</t>
    </r>
  </si>
  <si>
    <r>
      <t>ü</t>
    </r>
    <r>
      <rPr>
        <sz val="7"/>
        <color theme="1"/>
        <rFont val="Times New Roman"/>
        <family val="1"/>
      </rPr>
      <t xml:space="preserve"> </t>
    </r>
    <r>
      <rPr>
        <sz val="10"/>
        <color theme="1"/>
        <rFont val="Verdana"/>
        <family val="2"/>
      </rPr>
      <t>Création d’un template sur-mesure</t>
    </r>
  </si>
  <si>
    <r>
      <t>ü</t>
    </r>
    <r>
      <rPr>
        <sz val="7"/>
        <color theme="1"/>
        <rFont val="Times New Roman"/>
        <family val="1"/>
      </rPr>
      <t xml:space="preserve"> </t>
    </r>
    <r>
      <rPr>
        <sz val="10"/>
        <color theme="1"/>
        <rFont val="Verdana"/>
        <family val="2"/>
      </rPr>
      <t>Découpage et intégration de la maquette graphique validée</t>
    </r>
  </si>
  <si>
    <r>
      <t>ü</t>
    </r>
    <r>
      <rPr>
        <sz val="7"/>
        <color theme="1"/>
        <rFont val="Times New Roman"/>
        <family val="1"/>
      </rPr>
      <t xml:space="preserve"> </t>
    </r>
    <r>
      <rPr>
        <sz val="10"/>
        <color theme="1"/>
        <rFont val="Verdana"/>
        <family val="2"/>
      </rPr>
      <t>Adaptabilité du site au responsive design</t>
    </r>
  </si>
  <si>
    <t>Prestations</t>
  </si>
  <si>
    <t xml:space="preserve">Cahier des charges  </t>
  </si>
  <si>
    <r>
      <t>ü</t>
    </r>
    <r>
      <rPr>
        <sz val="7"/>
        <color theme="1"/>
        <rFont val="Times New Roman"/>
        <family val="1"/>
      </rPr>
      <t xml:space="preserve">  </t>
    </r>
    <r>
      <rPr>
        <sz val="10"/>
        <color theme="1"/>
        <rFont val="Verdana"/>
        <family val="2"/>
      </rPr>
      <t xml:space="preserve">Rédaction du cahier des charges technique </t>
    </r>
  </si>
  <si>
    <r>
      <t>ü</t>
    </r>
    <r>
      <rPr>
        <sz val="7"/>
        <color theme="1"/>
        <rFont val="Times New Roman"/>
        <family val="1"/>
      </rPr>
      <t xml:space="preserve">  </t>
    </r>
    <r>
      <rPr>
        <sz val="10"/>
        <color theme="1"/>
        <rFont val="Verdana"/>
        <family val="2"/>
      </rPr>
      <t>Participation à la formalisation de votre besoin</t>
    </r>
  </si>
  <si>
    <t xml:space="preserve">Maquettage du site </t>
  </si>
  <si>
    <r>
      <t>ü</t>
    </r>
    <r>
      <rPr>
        <sz val="7"/>
        <color theme="1"/>
        <rFont val="Times New Roman"/>
        <family val="1"/>
      </rPr>
      <t xml:space="preserve"> </t>
    </r>
    <r>
      <rPr>
        <sz val="10"/>
        <color theme="1"/>
        <rFont val="Verdana"/>
        <family val="2"/>
      </rPr>
      <t>Création de 2 maquettes (hors logo) sous Photoshop pour 2 pages :</t>
    </r>
  </si>
  <si>
    <r>
      <t>ü</t>
    </r>
    <r>
      <rPr>
        <sz val="7"/>
        <color theme="1"/>
        <rFont val="Times New Roman"/>
        <family val="1"/>
      </rPr>
      <t xml:space="preserve"> </t>
    </r>
    <r>
      <rPr>
        <sz val="10"/>
        <color theme="1"/>
        <rFont val="Verdana"/>
        <family val="2"/>
      </rPr>
      <t xml:space="preserve">Déclinaison de la version choisie en maquette graphique pour les mobiles et tablettes </t>
    </r>
  </si>
  <si>
    <t>Découpage de la maquette validée et développement du site :</t>
  </si>
  <si>
    <t>Préparation et mise en ligne :</t>
  </si>
  <si>
    <r>
      <t>ü</t>
    </r>
    <r>
      <rPr>
        <sz val="7"/>
        <color theme="1"/>
        <rFont val="Times New Roman"/>
        <family val="1"/>
      </rPr>
      <t xml:space="preserve"> </t>
    </r>
    <r>
      <rPr>
        <sz val="10"/>
        <color theme="1"/>
        <rFont val="Verdana"/>
        <family val="2"/>
      </rPr>
      <t>Présentation du site</t>
    </r>
  </si>
  <si>
    <r>
      <t>ü</t>
    </r>
    <r>
      <rPr>
        <sz val="7"/>
        <color theme="1"/>
        <rFont val="Times New Roman"/>
        <family val="1"/>
      </rPr>
      <t xml:space="preserve"> </t>
    </r>
    <r>
      <rPr>
        <sz val="10"/>
        <color theme="1"/>
        <rFont val="Verdana"/>
        <family val="2"/>
      </rPr>
      <t>Mises à jour éventuelles</t>
    </r>
  </si>
  <si>
    <r>
      <t>ü</t>
    </r>
    <r>
      <rPr>
        <sz val="7"/>
        <color theme="1"/>
        <rFont val="Times New Roman"/>
        <family val="1"/>
      </rPr>
      <t xml:space="preserve"> </t>
    </r>
    <r>
      <rPr>
        <sz val="10"/>
        <color theme="1"/>
        <rFont val="Verdana"/>
        <family val="2"/>
      </rPr>
      <t>Sauvegarde de l'ancien site et mise à disposition sur clé usb</t>
    </r>
  </si>
  <si>
    <r>
      <t>ü</t>
    </r>
    <r>
      <rPr>
        <sz val="7"/>
        <color theme="1"/>
        <rFont val="Times New Roman"/>
        <family val="1"/>
      </rPr>
      <t xml:space="preserve"> </t>
    </r>
    <r>
      <rPr>
        <sz val="10"/>
        <color theme="1"/>
        <rFont val="Verdana"/>
        <family val="2"/>
      </rPr>
      <t>Mise en ligne du site</t>
    </r>
  </si>
  <si>
    <r>
      <t>ü</t>
    </r>
    <r>
      <rPr>
        <sz val="7"/>
        <color theme="1"/>
        <rFont val="Times New Roman"/>
        <family val="1"/>
      </rPr>
      <t xml:space="preserve"> </t>
    </r>
    <r>
      <rPr>
        <sz val="10"/>
        <color theme="1"/>
        <rFont val="Verdana"/>
        <family val="2"/>
      </rPr>
      <t>Mise en place d'un outil statistique</t>
    </r>
  </si>
  <si>
    <r>
      <t>ü</t>
    </r>
    <r>
      <rPr>
        <sz val="7"/>
        <color theme="1"/>
        <rFont val="Times New Roman"/>
        <family val="1"/>
      </rPr>
      <t xml:space="preserve"> </t>
    </r>
    <r>
      <rPr>
        <sz val="10"/>
        <color theme="1"/>
        <rFont val="Verdana"/>
        <family val="2"/>
      </rPr>
      <t>Redirection des urls</t>
    </r>
  </si>
  <si>
    <r>
      <t>ü</t>
    </r>
    <r>
      <rPr>
        <sz val="7"/>
        <color theme="1"/>
        <rFont val="Times New Roman"/>
        <family val="1"/>
      </rPr>
      <t xml:space="preserve"> </t>
    </r>
    <r>
      <rPr>
        <sz val="10"/>
        <color theme="1"/>
        <rFont val="Verdana"/>
        <family val="2"/>
      </rPr>
      <t>Remise des sources graphiques</t>
    </r>
  </si>
  <si>
    <t>Formation :</t>
  </si>
  <si>
    <r>
      <t>ü</t>
    </r>
    <r>
      <rPr>
        <sz val="7"/>
        <color theme="1"/>
        <rFont val="Times New Roman"/>
        <family val="1"/>
      </rPr>
      <t xml:space="preserve"> </t>
    </r>
    <r>
      <rPr>
        <sz val="10"/>
        <color theme="1"/>
        <rFont val="Verdana"/>
        <family val="2"/>
      </rPr>
      <t>Formation à l’utilisation de WordPress dans vos locaux (</t>
    </r>
    <r>
      <rPr>
        <sz val="10.5"/>
        <color rgb="FF000000"/>
        <rFont val="Open Sans"/>
        <family val="2"/>
      </rPr>
      <t>une demi-journée</t>
    </r>
    <r>
      <rPr>
        <sz val="12"/>
        <color theme="1"/>
        <rFont val="Times New Roman"/>
        <family val="1"/>
      </rPr>
      <t>)</t>
    </r>
  </si>
  <si>
    <r>
      <t>ü</t>
    </r>
    <r>
      <rPr>
        <sz val="7"/>
        <color theme="1"/>
        <rFont val="Times New Roman"/>
        <family val="1"/>
      </rPr>
      <t xml:space="preserve"> </t>
    </r>
    <r>
      <rPr>
        <sz val="10"/>
        <color theme="1"/>
        <rFont val="Verdana"/>
        <family val="2"/>
      </rPr>
      <t>Remise d’un support de formation</t>
    </r>
  </si>
  <si>
    <t>Montant H.T. :</t>
  </si>
  <si>
    <t>TVA 20% :</t>
  </si>
  <si>
    <t>Montant T.T.C. :</t>
  </si>
  <si>
    <t>Fourchette basse</t>
  </si>
  <si>
    <t>Fourchette haute</t>
  </si>
  <si>
    <t>Intégration des contenus (forfait de 15 pages) :</t>
  </si>
  <si>
    <t xml:space="preserve">   page d'accueil + 1 page de prestation </t>
  </si>
  <si>
    <r>
      <t>ü</t>
    </r>
    <r>
      <rPr>
        <sz val="7"/>
        <color theme="1"/>
        <rFont val="Times New Roman"/>
        <family val="1"/>
      </rPr>
      <t xml:space="preserve"> </t>
    </r>
    <r>
      <rPr>
        <sz val="10"/>
        <color theme="1"/>
        <rFont val="Verdana"/>
        <family val="2"/>
      </rPr>
      <t>Création des différents modèles des pages (limité à 4)</t>
    </r>
  </si>
  <si>
    <t>Zoning du site</t>
  </si>
  <si>
    <r>
      <t>ü</t>
    </r>
    <r>
      <rPr>
        <sz val="7"/>
        <color theme="1"/>
        <rFont val="Times New Roman"/>
        <family val="1"/>
      </rPr>
      <t xml:space="preserve"> </t>
    </r>
    <r>
      <rPr>
        <sz val="10"/>
        <color theme="1"/>
        <rFont val="Verdana"/>
        <family val="2"/>
      </rPr>
      <t>Intégration des fonctionnalités dynamiques (formulaire de contact, multilingue*, actualités, offres d’emploi)</t>
    </r>
  </si>
  <si>
    <r>
      <t>ü</t>
    </r>
    <r>
      <rPr>
        <sz val="7"/>
        <color theme="1"/>
        <rFont val="Times New Roman"/>
        <family val="1"/>
      </rPr>
      <t xml:space="preserve"> </t>
    </r>
    <r>
      <rPr>
        <sz val="10"/>
        <color theme="1"/>
        <rFont val="Verdana"/>
        <family val="2"/>
      </rPr>
      <t>Intégration des contenus (textuels et visuels) fournis en français</t>
    </r>
  </si>
  <si>
    <r>
      <t>ü</t>
    </r>
    <r>
      <rPr>
        <sz val="7"/>
        <color theme="1"/>
        <rFont val="Times New Roman"/>
        <family val="1"/>
      </rPr>
      <t xml:space="preserve"> </t>
    </r>
    <r>
      <rPr>
        <sz val="10"/>
        <color theme="1"/>
        <rFont val="Verdana"/>
        <family val="2"/>
      </rPr>
      <t>Intégration des contenus (textuels et visuels) fournis en anglais</t>
    </r>
  </si>
  <si>
    <r>
      <t>ü</t>
    </r>
    <r>
      <rPr>
        <sz val="7"/>
        <color theme="1"/>
        <rFont val="Times New Roman"/>
        <family val="1"/>
      </rPr>
      <t xml:space="preserve"> S</t>
    </r>
    <r>
      <rPr>
        <sz val="10"/>
        <color theme="1"/>
        <rFont val="Verdana"/>
        <family val="2"/>
      </rPr>
      <t>chématisation des autres pages du site pour un affichage écran</t>
    </r>
  </si>
  <si>
    <r>
      <t>ü</t>
    </r>
    <r>
      <rPr>
        <sz val="7"/>
        <color theme="1"/>
        <rFont val="Times New Roman"/>
        <family val="1"/>
      </rPr>
      <t xml:space="preserve"> </t>
    </r>
    <r>
      <rPr>
        <sz val="10"/>
        <color theme="1"/>
        <rFont val="Verdana"/>
        <family val="2"/>
      </rPr>
      <t xml:space="preserve">Schématisation des autres pages du site avec déclinaison pour les smartphones </t>
    </r>
  </si>
  <si>
    <r>
      <t>ü</t>
    </r>
    <r>
      <rPr>
        <sz val="7"/>
        <color theme="1"/>
        <rFont val="Times New Roman"/>
        <family val="1"/>
      </rPr>
      <t xml:space="preserve"> </t>
    </r>
    <r>
      <rPr>
        <sz val="10"/>
        <color theme="1"/>
        <rFont val="Verdana"/>
        <family val="2"/>
      </rPr>
      <t>Schématisation des autres pages du site pour un affichage écran</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</si>
</sst>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0.00\ &quot;€&quot;;[Red]\-#,##0.00\ &quot;€&quot;"/>
    <numFmt numFmtId="44" formatCode="_-* #,##0.00\ &quot;€&quot;_-;\-* #,##0.00\ &quot;€&quot;_-;_-* &quot;-&quot;??\ &quot;€&quot;_-;_-@_-"/>
    <numFmt numFmtId="164" formatCode="#,##0.00\ &quot;€&quot;"/>
  </numFmts>
  <fonts count="43">
    <font>
      <sz val="10"/>
      <color theme="1"/>
      <name val="Verdana"/>
      <family val="2"/>
    </font>
    <font>
      <b/>
      <sz val="16"/>
      <name val="ClementePDag"/>
    </font>
    <font>
      <b/>
      <sz val="13"/>
      <color theme="0"/>
      <name val="ClementePDag"/>
    </font>
    <font>
      <b/>
      <sz val="13"/>
      <name val="ClementePDag"/>
    </font>
    <font>
      <sz val="13"/>
      <name val="ClementePDag"/>
    </font>
    <font>
      <b/>
      <sz val="13"/>
      <color rgb="FF00B050"/>
      <name val="ClementePDag"/>
    </font>
    <font>
      <sz val="13"/>
      <color rgb="FF00B050"/>
      <name val="ClementePDag"/>
    </font>
    <font>
      <sz val="13"/>
      <color indexed="56"/>
      <name val="Wingdings"/>
      <charset val="2"/>
    </font>
    <font>
      <sz val="13"/>
      <color rgb="FF192364"/>
      <name val="Wingdings"/>
      <charset val="2"/>
    </font>
    <font>
      <sz val="13"/>
      <name val="Wingdings"/>
      <charset val="2"/>
    </font>
    <font>
      <i/>
      <sz val="12"/>
      <name val="ClementePDag"/>
    </font>
    <font>
      <sz val="12"/>
      <name val="ClementePDag"/>
    </font>
    <font>
      <sz val="13"/>
      <color indexed="10"/>
      <name val="Wingdings"/>
      <charset val="2"/>
    </font>
    <font>
      <b/>
      <sz val="13.5"/>
      <color theme="0"/>
      <name val="ClementePDag"/>
    </font>
    <font>
      <sz val="12"/>
      <color indexed="8"/>
      <name val="ClementePDag"/>
    </font>
    <font>
      <b/>
      <sz val="12"/>
      <color indexed="8"/>
      <name val="ClementePDag"/>
    </font>
    <font>
      <sz val="4"/>
      <color indexed="8"/>
      <name val="ClementePDag"/>
    </font>
    <font>
      <sz val="12"/>
      <color rgb="FFFF0000"/>
      <name val="ClementePDag"/>
    </font>
    <font>
      <sz val="12"/>
      <color rgb="FF00B050"/>
      <name val="ClementePDag"/>
    </font>
    <font>
      <strike/>
      <sz val="12"/>
      <color indexed="8"/>
      <name val="ClementePDag"/>
    </font>
    <font>
      <b/>
      <sz val="10"/>
      <name val="Verdana"/>
      <family val="2"/>
    </font>
    <font>
      <sz val="13.5"/>
      <color theme="1"/>
      <name val="Calibri"/>
      <family val="2"/>
      <scheme val="minor"/>
    </font>
    <font>
      <sz val="13.5"/>
      <color indexed="8"/>
      <name val="ClementePDag"/>
    </font>
    <font>
      <sz val="13.5"/>
      <color theme="1"/>
      <name val="ClementePDag"/>
    </font>
    <font>
      <b/>
      <sz val="12"/>
      <name val="ClementePDag"/>
    </font>
    <font>
      <sz val="10.5"/>
      <name val="ClementePDag"/>
    </font>
    <font>
      <b/>
      <sz val="10"/>
      <color rgb="FFFF0000"/>
      <name val="Verdana"/>
      <family val="2"/>
    </font>
    <font>
      <b/>
      <sz val="10"/>
      <color rgb="FF00B050"/>
      <name val="Verdana"/>
      <family val="2"/>
    </font>
    <font>
      <b/>
      <sz val="11"/>
      <color rgb="FF00B050"/>
      <name val="Verdana"/>
      <family val="2"/>
    </font>
    <font>
      <sz val="11"/>
      <color rgb="FF00B050"/>
      <name val="Verdana"/>
      <family val="2"/>
    </font>
    <font>
      <sz val="10"/>
      <color theme="1"/>
      <name val="Verdana"/>
      <family val="2"/>
    </font>
    <font>
      <sz val="10"/>
      <color rgb="FFFF0000"/>
      <name val="Verdana"/>
      <family val="2"/>
    </font>
    <font>
      <sz val="10"/>
      <name val="Verdana"/>
      <family val="2"/>
    </font>
    <font>
      <sz val="10"/>
      <color rgb="FFD92119"/>
      <name val="Verdana"/>
      <family val="2"/>
    </font>
    <font>
      <b/>
      <sz val="10"/>
      <color theme="9" tint="-0.249977111117893"/>
      <name val="Verdana"/>
      <family val="2"/>
    </font>
    <font>
      <i/>
      <sz val="10"/>
      <name val="Verdana"/>
      <family val="2"/>
    </font>
    <font>
      <b/>
      <sz val="10"/>
      <color theme="1"/>
      <name val="Verdana"/>
      <family val="2"/>
    </font>
    <font>
      <sz val="12"/>
      <color theme="1"/>
      <name val="Times New Roman"/>
      <family val="1"/>
    </font>
    <font>
      <sz val="10"/>
      <color theme="1"/>
      <name val="Wingdings"/>
      <charset val="2"/>
    </font>
    <font>
      <sz val="7"/>
      <color theme="1"/>
      <name val="Times New Roman"/>
      <family val="1"/>
    </font>
    <font>
      <b/>
      <sz val="10"/>
      <color rgb="FFE25046"/>
      <name val="Verdana"/>
      <family val="2"/>
    </font>
    <font>
      <sz val="10.5"/>
      <color rgb="FF000000"/>
      <name val="Open Sans"/>
      <family val="2"/>
    </font>
    <font>
      <sz val="10"/>
      <color rgb="FFE25046"/>
      <name val="Verdana"/>
      <family val="2"/>
    </font>
  </fonts>
  <fills count="11">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s>
  <borders count="29">
    <border>
      <left/>
      <right/>
      <top/>
      <bottom/>
      <diagonal/>
    </border>
    <border>
      <left/>
      <right style="dashed">
        <color theme="0"/>
      </right>
      <top/>
      <bottom/>
      <diagonal/>
    </border>
    <border>
      <left style="dashed">
        <color theme="0"/>
      </left>
      <right style="dashed">
        <color theme="0"/>
      </right>
      <top/>
      <bottom/>
      <diagonal/>
    </border>
    <border>
      <left style="dashed">
        <color theme="0"/>
      </left>
      <right/>
      <top/>
      <bottom/>
      <diagonal/>
    </border>
    <border>
      <left style="dashed">
        <color theme="0" tint="-0.24994659260841701"/>
      </left>
      <right/>
      <top/>
      <bottom style="dashed">
        <color theme="0" tint="-0.24994659260841701"/>
      </bottom>
      <diagonal/>
    </border>
    <border>
      <left/>
      <right/>
      <top/>
      <bottom style="dashed">
        <color theme="0" tint="-0.24994659260841701"/>
      </bottom>
      <diagonal/>
    </border>
    <border>
      <left/>
      <right style="dashed">
        <color theme="0" tint="-0.24994659260841701"/>
      </right>
      <top/>
      <bottom style="dashed">
        <color theme="0" tint="-0.24994659260841701"/>
      </bottom>
      <diagonal/>
    </border>
    <border>
      <left style="dashed">
        <color theme="0" tint="-0.24994659260841701"/>
      </left>
      <right style="dashed">
        <color theme="0" tint="-0.24994659260841701"/>
      </right>
      <top/>
      <bottom style="dashed">
        <color theme="0" tint="-0.24994659260841701"/>
      </bottom>
      <diagonal/>
    </border>
    <border>
      <left/>
      <right style="dashed">
        <color theme="0"/>
      </right>
      <top style="dashed">
        <color theme="0" tint="-0.499984740745262"/>
      </top>
      <bottom style="dashed">
        <color theme="0"/>
      </bottom>
      <diagonal/>
    </border>
    <border>
      <left style="dashed">
        <color theme="0"/>
      </left>
      <right style="dashed">
        <color theme="0"/>
      </right>
      <top style="dashed">
        <color theme="0" tint="-0.499984740745262"/>
      </top>
      <bottom style="dashed">
        <color theme="0"/>
      </bottom>
      <diagonal/>
    </border>
    <border>
      <left style="dashed">
        <color theme="0"/>
      </left>
      <right/>
      <top style="dashed">
        <color theme="0" tint="-0.499984740745262"/>
      </top>
      <bottom style="dashed">
        <color theme="0"/>
      </bottom>
      <diagonal/>
    </border>
    <border>
      <left/>
      <right/>
      <top style="dashed">
        <color theme="0"/>
      </top>
      <bottom style="dashed">
        <color theme="0"/>
      </bottom>
      <diagonal/>
    </border>
    <border>
      <left style="dashed">
        <color theme="0"/>
      </left>
      <right style="dashed">
        <color theme="0"/>
      </right>
      <top style="dashed">
        <color theme="0"/>
      </top>
      <bottom style="dashed">
        <color theme="0"/>
      </bottom>
      <diagonal/>
    </border>
    <border>
      <left style="dashed">
        <color theme="0"/>
      </left>
      <right/>
      <top style="dashed">
        <color theme="0"/>
      </top>
      <bottom style="dashed">
        <color theme="0"/>
      </bottom>
      <diagonal/>
    </border>
    <border>
      <left/>
      <right/>
      <top style="dashed">
        <color theme="0"/>
      </top>
      <bottom/>
      <diagonal/>
    </border>
    <border>
      <left style="dashed">
        <color theme="0"/>
      </left>
      <right style="dashed">
        <color theme="0"/>
      </right>
      <top style="dashed">
        <color theme="0"/>
      </top>
      <bottom/>
      <diagonal/>
    </border>
    <border>
      <left style="dashed">
        <color theme="0"/>
      </left>
      <right/>
      <top style="dashed">
        <color theme="0"/>
      </top>
      <bottom/>
      <diagonal/>
    </border>
    <border>
      <left style="medium">
        <color rgb="FFF2F2F2"/>
      </left>
      <right style="medium">
        <color rgb="FFF2F2F2"/>
      </right>
      <top/>
      <bottom style="medium">
        <color rgb="FFF2F2F2"/>
      </bottom>
      <diagonal/>
    </border>
    <border>
      <left/>
      <right style="medium">
        <color rgb="FFF2F2F2"/>
      </right>
      <top/>
      <bottom style="medium">
        <color rgb="FFF2F2F2"/>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right style="medium">
        <color theme="0" tint="-0.249977111117893"/>
      </right>
      <top/>
      <bottom style="medium">
        <color theme="0" tint="-0.249977111117893"/>
      </bottom>
      <diagonal/>
    </border>
    <border>
      <left style="medium">
        <color theme="0" tint="-0.249977111117893"/>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bottom/>
      <diagonal/>
    </border>
    <border>
      <left style="medium">
        <color theme="0" tint="-0.249977111117893"/>
      </left>
      <right style="medium">
        <color theme="0" tint="-0.249977111117893"/>
      </right>
      <top/>
      <bottom style="medium">
        <color theme="0" tint="-0.249977111117893"/>
      </bottom>
      <diagonal/>
    </border>
  </borders>
  <cellStyleXfs count="2">
    <xf numFmtId="0" fontId="0" fillId="0" borderId="0"/>
    <xf numFmtId="44" fontId="30" fillId="0" borderId="0" applyFont="0" applyFill="0" applyBorder="0" applyAlignment="0" applyProtection="0"/>
  </cellStyleXfs>
  <cellXfs count="126">
    <xf numFmtId="0" fontId="0" fillId="0" borderId="0" xfId="0"/>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0" borderId="7" xfId="0" applyFont="1" applyFill="1" applyBorder="1" applyAlignment="1">
      <alignment vertical="center" wrapText="1"/>
    </xf>
    <xf numFmtId="0" fontId="5" fillId="0" borderId="7" xfId="0" applyFont="1" applyFill="1" applyBorder="1" applyAlignment="1">
      <alignment horizontal="center" vertical="center" wrapText="1"/>
    </xf>
    <xf numFmtId="164" fontId="5" fillId="0" borderId="7" xfId="0" applyNumberFormat="1" applyFont="1" applyFill="1" applyBorder="1" applyAlignment="1">
      <alignment horizontal="center" vertical="center" wrapText="1"/>
    </xf>
    <xf numFmtId="0" fontId="3" fillId="0" borderId="7" xfId="0" applyFont="1" applyFill="1" applyBorder="1" applyAlignment="1">
      <alignment vertical="center" wrapText="1"/>
    </xf>
    <xf numFmtId="0" fontId="3" fillId="0" borderId="7" xfId="0" applyFont="1" applyFill="1" applyBorder="1" applyAlignment="1">
      <alignment horizontal="center" vertical="center" wrapText="1"/>
    </xf>
    <xf numFmtId="164" fontId="3" fillId="0" borderId="7" xfId="0" applyNumberFormat="1"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0" fontId="13" fillId="2" borderId="8" xfId="0" applyFont="1" applyFill="1" applyBorder="1" applyAlignment="1">
      <alignment vertical="center" wrapText="1"/>
    </xf>
    <xf numFmtId="0" fontId="13" fillId="2" borderId="11" xfId="0" applyFont="1" applyFill="1" applyBorder="1" applyAlignment="1">
      <alignment vertical="center" wrapText="1"/>
    </xf>
    <xf numFmtId="0" fontId="13" fillId="2" borderId="14" xfId="0" applyFont="1" applyFill="1" applyBorder="1" applyAlignment="1">
      <alignment vertical="center" wrapText="1"/>
    </xf>
    <xf numFmtId="0" fontId="0" fillId="0" borderId="0" xfId="0" applyFont="1"/>
    <xf numFmtId="0" fontId="20" fillId="0" borderId="7" xfId="0" applyFont="1" applyFill="1" applyBorder="1" applyAlignment="1">
      <alignment horizontal="center" vertical="center" wrapText="1"/>
    </xf>
    <xf numFmtId="0" fontId="21" fillId="0" borderId="0" xfId="0" applyFont="1"/>
    <xf numFmtId="0" fontId="22" fillId="4" borderId="0" xfId="0" applyFont="1" applyFill="1" applyAlignment="1">
      <alignment horizontal="left" vertical="center" wrapText="1"/>
    </xf>
    <xf numFmtId="0" fontId="23" fillId="4" borderId="0" xfId="0" applyFont="1" applyFill="1" applyAlignment="1">
      <alignment horizontal="left" vertical="center" wrapText="1"/>
    </xf>
    <xf numFmtId="0" fontId="11" fillId="0" borderId="0" xfId="0" applyFont="1"/>
    <xf numFmtId="0" fontId="24" fillId="0" borderId="0" xfId="0" applyFont="1" applyAlignment="1">
      <alignment horizontal="left"/>
    </xf>
    <xf numFmtId="0" fontId="26" fillId="0" borderId="0" xfId="0" applyFont="1" applyFill="1" applyBorder="1" applyAlignment="1">
      <alignment horizontal="left" vertical="center"/>
    </xf>
    <xf numFmtId="0" fontId="27" fillId="0" borderId="7" xfId="0" applyFont="1" applyFill="1" applyBorder="1" applyAlignment="1">
      <alignment vertical="center" wrapText="1"/>
    </xf>
    <xf numFmtId="0" fontId="27" fillId="0" borderId="7" xfId="0" applyFont="1" applyFill="1" applyBorder="1" applyAlignment="1">
      <alignment horizontal="center" vertical="center" wrapText="1"/>
    </xf>
    <xf numFmtId="164" fontId="27" fillId="0" borderId="7" xfId="0" applyNumberFormat="1" applyFont="1" applyFill="1" applyBorder="1" applyAlignment="1">
      <alignment horizontal="center" vertical="center" wrapText="1"/>
    </xf>
    <xf numFmtId="0" fontId="28" fillId="0" borderId="7" xfId="0" applyFont="1" applyFill="1" applyBorder="1" applyAlignment="1">
      <alignment vertical="center" wrapText="1"/>
    </xf>
    <xf numFmtId="0" fontId="20" fillId="0" borderId="7" xfId="0" applyFont="1" applyFill="1" applyBorder="1" applyAlignment="1">
      <alignment vertical="center" wrapText="1"/>
    </xf>
    <xf numFmtId="164" fontId="20" fillId="0" borderId="7" xfId="0" applyNumberFormat="1" applyFont="1" applyFill="1" applyBorder="1" applyAlignment="1">
      <alignment horizontal="center" vertical="center" wrapText="1"/>
    </xf>
    <xf numFmtId="0" fontId="20" fillId="5" borderId="7" xfId="0" applyFont="1" applyFill="1" applyBorder="1" applyAlignment="1">
      <alignment vertical="center" wrapText="1"/>
    </xf>
    <xf numFmtId="0" fontId="20" fillId="5" borderId="7" xfId="0" applyFont="1" applyFill="1" applyBorder="1" applyAlignment="1">
      <alignment horizontal="center" vertical="center" wrapText="1"/>
    </xf>
    <xf numFmtId="164" fontId="20" fillId="5" borderId="7" xfId="0" applyNumberFormat="1" applyFont="1" applyFill="1" applyBorder="1" applyAlignment="1">
      <alignment horizontal="center" vertical="center" wrapText="1"/>
    </xf>
    <xf numFmtId="0" fontId="0" fillId="0" borderId="0" xfId="0" applyFont="1" applyAlignment="1">
      <alignment horizontal="center" vertical="center"/>
    </xf>
    <xf numFmtId="0" fontId="34" fillId="0" borderId="0" xfId="0" applyFont="1" applyAlignment="1">
      <alignment horizontal="center" vertical="center"/>
    </xf>
    <xf numFmtId="0" fontId="34" fillId="0" borderId="7" xfId="0" applyFont="1" applyFill="1" applyBorder="1" applyAlignment="1">
      <alignment horizontal="center" vertical="center" wrapText="1"/>
    </xf>
    <xf numFmtId="0" fontId="34" fillId="0" borderId="0" xfId="0" applyFont="1" applyFill="1" applyBorder="1" applyAlignment="1">
      <alignment horizontal="center" vertical="center"/>
    </xf>
    <xf numFmtId="0" fontId="20" fillId="0" borderId="0" xfId="0" applyFont="1" applyFill="1" applyBorder="1" applyAlignment="1">
      <alignment horizontal="center" vertical="center" wrapText="1"/>
    </xf>
    <xf numFmtId="44" fontId="0" fillId="0" borderId="0" xfId="1" applyFont="1" applyAlignment="1">
      <alignment horizontal="right" vertical="center"/>
    </xf>
    <xf numFmtId="44" fontId="34" fillId="0" borderId="7" xfId="1" applyFont="1" applyFill="1" applyBorder="1" applyAlignment="1">
      <alignment horizontal="right" vertical="center" wrapText="1"/>
    </xf>
    <xf numFmtId="44" fontId="20" fillId="0" borderId="7" xfId="1" applyFont="1" applyFill="1" applyBorder="1" applyAlignment="1">
      <alignment horizontal="right" vertical="center" wrapText="1"/>
    </xf>
    <xf numFmtId="44" fontId="20" fillId="0" borderId="0" xfId="1" applyFont="1" applyFill="1" applyBorder="1" applyAlignment="1">
      <alignment horizontal="right" vertical="center" wrapText="1"/>
    </xf>
    <xf numFmtId="0" fontId="0" fillId="6" borderId="0" xfId="0" applyFont="1" applyFill="1" applyAlignment="1">
      <alignment horizontal="center" vertical="center"/>
    </xf>
    <xf numFmtId="44" fontId="0" fillId="6" borderId="0" xfId="1" applyFont="1" applyFill="1" applyAlignment="1">
      <alignment horizontal="right" vertical="center"/>
    </xf>
    <xf numFmtId="44" fontId="20" fillId="6" borderId="7" xfId="1" applyFont="1" applyFill="1" applyBorder="1" applyAlignment="1">
      <alignment horizontal="right" vertical="center" wrapText="1"/>
    </xf>
    <xf numFmtId="0" fontId="20" fillId="6" borderId="7" xfId="0" applyFont="1" applyFill="1" applyBorder="1" applyAlignment="1">
      <alignment horizontal="center" vertical="center" wrapText="1"/>
    </xf>
    <xf numFmtId="0" fontId="34" fillId="6" borderId="0" xfId="0" applyFont="1" applyFill="1" applyAlignment="1">
      <alignment horizontal="center" vertical="center"/>
    </xf>
    <xf numFmtId="0" fontId="34" fillId="6" borderId="0" xfId="0" quotePrefix="1" applyFont="1" applyFill="1" applyAlignment="1">
      <alignment horizontal="center" vertical="center"/>
    </xf>
    <xf numFmtId="0" fontId="34" fillId="6" borderId="7" xfId="0" applyFont="1" applyFill="1" applyBorder="1" applyAlignment="1">
      <alignment horizontal="center" vertical="center" wrapText="1"/>
    </xf>
    <xf numFmtId="0" fontId="20" fillId="6" borderId="0" xfId="0" applyFont="1" applyFill="1" applyBorder="1" applyAlignment="1">
      <alignment horizontal="center" vertical="center" wrapText="1"/>
    </xf>
    <xf numFmtId="44" fontId="20" fillId="6" borderId="0" xfId="1" applyFont="1" applyFill="1" applyBorder="1" applyAlignment="1">
      <alignment horizontal="right" vertical="center" wrapText="1"/>
    </xf>
    <xf numFmtId="0" fontId="27" fillId="6" borderId="7" xfId="0" applyFont="1" applyFill="1" applyBorder="1" applyAlignment="1">
      <alignment horizontal="center" vertical="center" wrapText="1"/>
    </xf>
    <xf numFmtId="44" fontId="27" fillId="6" borderId="7" xfId="1" applyFont="1" applyFill="1" applyBorder="1" applyAlignment="1">
      <alignment horizontal="right" vertical="center" wrapText="1"/>
    </xf>
    <xf numFmtId="0" fontId="34" fillId="6" borderId="0" xfId="0" applyFont="1" applyFill="1" applyBorder="1" applyAlignment="1">
      <alignment horizontal="center" vertical="center" wrapText="1"/>
    </xf>
    <xf numFmtId="0" fontId="0" fillId="0" borderId="0" xfId="0" applyFill="1" applyAlignment="1">
      <alignment vertical="center"/>
    </xf>
    <xf numFmtId="44" fontId="0" fillId="0" borderId="0" xfId="0" applyNumberFormat="1" applyFill="1" applyAlignment="1">
      <alignment vertical="center"/>
    </xf>
    <xf numFmtId="44" fontId="0" fillId="0" borderId="0" xfId="0" applyNumberFormat="1" applyFont="1" applyAlignment="1">
      <alignment horizontal="center" vertical="center"/>
    </xf>
    <xf numFmtId="44" fontId="20" fillId="7" borderId="7" xfId="1" applyFont="1" applyFill="1" applyBorder="1" applyAlignment="1">
      <alignment horizontal="right" vertical="center" wrapText="1"/>
    </xf>
    <xf numFmtId="44" fontId="27" fillId="7" borderId="7" xfId="1" applyFont="1" applyFill="1" applyBorder="1" applyAlignment="1">
      <alignment horizontal="right" vertical="center" wrapText="1"/>
    </xf>
    <xf numFmtId="44" fontId="20" fillId="7" borderId="0" xfId="1" applyFont="1" applyFill="1" applyBorder="1" applyAlignment="1">
      <alignment horizontal="right" vertical="center" wrapText="1"/>
    </xf>
    <xf numFmtId="44" fontId="20" fillId="8" borderId="0" xfId="1" applyFont="1" applyFill="1" applyBorder="1" applyAlignment="1">
      <alignment horizontal="right" vertical="center" wrapText="1"/>
    </xf>
    <xf numFmtId="44" fontId="20" fillId="8" borderId="7" xfId="1" applyFont="1" applyFill="1" applyBorder="1" applyAlignment="1">
      <alignment horizontal="right" vertical="center" wrapText="1"/>
    </xf>
    <xf numFmtId="164" fontId="3" fillId="8" borderId="7" xfId="0" applyNumberFormat="1" applyFont="1" applyFill="1" applyBorder="1" applyAlignment="1">
      <alignment horizontal="center" vertical="center" wrapText="1"/>
    </xf>
    <xf numFmtId="164" fontId="3" fillId="7" borderId="0" xfId="0" applyNumberFormat="1" applyFont="1" applyFill="1" applyBorder="1" applyAlignment="1">
      <alignment horizontal="center" vertical="center" wrapText="1"/>
    </xf>
    <xf numFmtId="44" fontId="20" fillId="9" borderId="7" xfId="1" applyFont="1" applyFill="1" applyBorder="1" applyAlignment="1">
      <alignment horizontal="right" vertical="center" wrapText="1"/>
    </xf>
    <xf numFmtId="164" fontId="3" fillId="9" borderId="7" xfId="0" applyNumberFormat="1" applyFont="1" applyFill="1" applyBorder="1" applyAlignment="1">
      <alignment horizontal="center" vertical="center" wrapText="1"/>
    </xf>
    <xf numFmtId="164" fontId="3" fillId="10" borderId="7" xfId="0" applyNumberFormat="1" applyFont="1" applyFill="1" applyBorder="1" applyAlignment="1">
      <alignment horizontal="center" vertical="center" wrapText="1"/>
    </xf>
    <xf numFmtId="44" fontId="20" fillId="10" borderId="7" xfId="1" applyFont="1" applyFill="1" applyBorder="1" applyAlignment="1">
      <alignment horizontal="right" vertical="center" wrapText="1"/>
    </xf>
    <xf numFmtId="0" fontId="1" fillId="0" borderId="0" xfId="0" applyFont="1" applyFill="1" applyAlignment="1">
      <alignment horizontal="center"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8" fontId="13" fillId="2" borderId="9" xfId="0" applyNumberFormat="1" applyFont="1" applyFill="1" applyBorder="1" applyAlignment="1">
      <alignment horizontal="right" vertical="center" wrapText="1"/>
    </xf>
    <xf numFmtId="8" fontId="13" fillId="2" borderId="10" xfId="0" applyNumberFormat="1" applyFont="1" applyFill="1" applyBorder="1" applyAlignment="1">
      <alignment horizontal="right" vertical="center" wrapText="1"/>
    </xf>
    <xf numFmtId="8" fontId="13" fillId="2" borderId="12" xfId="0" applyNumberFormat="1" applyFont="1" applyFill="1" applyBorder="1" applyAlignment="1">
      <alignment horizontal="right" vertical="center" wrapText="1"/>
    </xf>
    <xf numFmtId="8" fontId="13" fillId="2" borderId="13" xfId="0" applyNumberFormat="1" applyFont="1" applyFill="1" applyBorder="1" applyAlignment="1">
      <alignment horizontal="right" vertical="center" wrapText="1"/>
    </xf>
    <xf numFmtId="8" fontId="13" fillId="2" borderId="15" xfId="0" applyNumberFormat="1" applyFont="1" applyFill="1" applyBorder="1" applyAlignment="1">
      <alignment horizontal="right" vertical="center" wrapText="1"/>
    </xf>
    <xf numFmtId="8" fontId="13" fillId="2" borderId="16" xfId="0" applyNumberFormat="1" applyFont="1" applyFill="1" applyBorder="1" applyAlignment="1">
      <alignment horizontal="right" vertical="center" wrapText="1"/>
    </xf>
    <xf numFmtId="0" fontId="14" fillId="3" borderId="0" xfId="0" applyFont="1" applyFill="1" applyBorder="1" applyAlignment="1">
      <alignment horizontal="left" vertical="center" wrapText="1"/>
    </xf>
    <xf numFmtId="0" fontId="14" fillId="3" borderId="0" xfId="0" applyFont="1" applyFill="1" applyBorder="1" applyAlignment="1">
      <alignment horizontal="justify" vertical="center" wrapText="1"/>
    </xf>
    <xf numFmtId="0" fontId="23" fillId="0" borderId="0" xfId="0" applyFont="1" applyFill="1" applyAlignment="1">
      <alignment horizontal="center" vertical="center" wrapText="1"/>
    </xf>
    <xf numFmtId="0" fontId="24" fillId="0" borderId="0" xfId="0" applyFont="1" applyAlignment="1">
      <alignment horizontal="center"/>
    </xf>
    <xf numFmtId="0" fontId="25" fillId="0" borderId="0" xfId="0" applyFont="1" applyAlignment="1">
      <alignment horizontal="center" vertical="top"/>
    </xf>
    <xf numFmtId="0" fontId="36" fillId="0" borderId="17" xfId="0" applyFont="1" applyBorder="1" applyAlignment="1">
      <alignment horizontal="left" vertical="center" wrapText="1" indent="11"/>
    </xf>
    <xf numFmtId="44" fontId="36" fillId="0" borderId="18" xfId="1" applyFont="1" applyBorder="1" applyAlignment="1">
      <alignment vertical="center" wrapText="1"/>
    </xf>
    <xf numFmtId="0" fontId="38" fillId="0" borderId="20" xfId="0" applyFont="1" applyBorder="1" applyAlignment="1">
      <alignment horizontal="left" vertical="center" wrapText="1" indent="3"/>
    </xf>
    <xf numFmtId="44" fontId="36" fillId="0" borderId="21" xfId="1" applyFont="1" applyBorder="1" applyAlignment="1">
      <alignment vertical="center" wrapText="1"/>
    </xf>
    <xf numFmtId="0" fontId="38" fillId="0" borderId="22" xfId="0" applyFont="1" applyBorder="1" applyAlignment="1">
      <alignment horizontal="left" vertical="center" wrapText="1" indent="3"/>
    </xf>
    <xf numFmtId="44" fontId="36" fillId="0" borderId="23" xfId="1" applyFont="1" applyBorder="1" applyAlignment="1">
      <alignment vertical="center" wrapText="1"/>
    </xf>
    <xf numFmtId="0" fontId="36" fillId="0" borderId="24" xfId="0" applyFont="1" applyBorder="1" applyAlignment="1">
      <alignment vertical="center" wrapText="1"/>
    </xf>
    <xf numFmtId="0" fontId="36" fillId="0" borderId="20" xfId="0" applyFont="1" applyBorder="1" applyAlignment="1">
      <alignment vertical="center" wrapText="1"/>
    </xf>
    <xf numFmtId="0" fontId="0" fillId="0" borderId="20" xfId="0" applyFont="1" applyBorder="1" applyAlignment="1">
      <alignment horizontal="left" vertical="center" wrapText="1" indent="3"/>
    </xf>
    <xf numFmtId="44" fontId="36" fillId="0" borderId="25" xfId="1" applyFont="1" applyBorder="1" applyAlignment="1">
      <alignment vertical="center" wrapText="1"/>
    </xf>
    <xf numFmtId="44" fontId="36" fillId="0" borderId="26" xfId="1" applyFont="1" applyBorder="1" applyAlignment="1">
      <alignment vertical="center" wrapText="1"/>
    </xf>
    <xf numFmtId="44" fontId="36" fillId="0" borderId="27" xfId="1" applyFont="1" applyBorder="1" applyAlignment="1">
      <alignment vertical="center" wrapText="1"/>
    </xf>
    <xf numFmtId="44" fontId="36" fillId="6" borderId="27" xfId="1" applyFont="1" applyFill="1" applyBorder="1" applyAlignment="1">
      <alignment vertical="center" wrapText="1"/>
    </xf>
    <xf numFmtId="44" fontId="36" fillId="0" borderId="28" xfId="1" applyFont="1" applyBorder="1" applyAlignment="1">
      <alignment vertical="center" wrapText="1"/>
    </xf>
    <xf numFmtId="44" fontId="36" fillId="6" borderId="28" xfId="1" applyFont="1" applyFill="1" applyBorder="1" applyAlignment="1">
      <alignment vertical="center" wrapText="1"/>
    </xf>
    <xf numFmtId="0" fontId="40" fillId="0" borderId="19" xfId="0" applyFont="1" applyBorder="1" applyAlignment="1">
      <alignment horizontal="center" vertical="center" wrapText="1"/>
    </xf>
    <xf numFmtId="0" fontId="40" fillId="0" borderId="19" xfId="0" applyFont="1" applyBorder="1" applyAlignment="1">
      <alignment vertical="center" wrapText="1"/>
    </xf>
    <xf numFmtId="0" fontId="36" fillId="0" borderId="26" xfId="0" applyFont="1" applyBorder="1" applyAlignment="1">
      <alignment vertical="center" wrapText="1"/>
    </xf>
    <xf numFmtId="0" fontId="38" fillId="0" borderId="27" xfId="0" applyFont="1" applyBorder="1" applyAlignment="1">
      <alignment horizontal="left" vertical="center" wrapText="1" indent="3"/>
    </xf>
    <xf numFmtId="0" fontId="38" fillId="0" borderId="28" xfId="0" applyFont="1" applyBorder="1" applyAlignment="1">
      <alignment horizontal="left" vertical="center" indent="3"/>
    </xf>
    <xf numFmtId="0" fontId="38" fillId="0" borderId="28" xfId="0" applyFont="1" applyBorder="1" applyAlignment="1">
      <alignment horizontal="left" vertical="center" wrapText="1" indent="3"/>
    </xf>
    <xf numFmtId="44" fontId="36" fillId="0" borderId="26" xfId="1" applyFont="1" applyBorder="1" applyAlignment="1">
      <alignment vertical="center" wrapText="1"/>
    </xf>
    <xf numFmtId="44" fontId="36" fillId="0" borderId="27" xfId="1" applyFont="1" applyBorder="1" applyAlignment="1">
      <alignment vertical="center" wrapText="1"/>
    </xf>
    <xf numFmtId="44" fontId="36" fillId="0" borderId="28" xfId="1" applyFont="1" applyBorder="1" applyAlignment="1">
      <alignment vertical="center" wrapText="1"/>
    </xf>
    <xf numFmtId="44" fontId="36" fillId="6" borderId="26" xfId="1" applyFont="1" applyFill="1" applyBorder="1" applyAlignment="1">
      <alignment vertical="center" wrapText="1"/>
    </xf>
    <xf numFmtId="44" fontId="36" fillId="6" borderId="27" xfId="1" applyFont="1" applyFill="1" applyBorder="1" applyAlignment="1">
      <alignment vertical="center" wrapText="1"/>
    </xf>
    <xf numFmtId="44" fontId="36" fillId="6" borderId="28" xfId="1" applyFont="1" applyFill="1" applyBorder="1" applyAlignment="1">
      <alignment vertical="center" wrapText="1"/>
    </xf>
    <xf numFmtId="0" fontId="42" fillId="0" borderId="19" xfId="0" applyFont="1" applyBorder="1" applyAlignment="1">
      <alignment horizontal="center" vertical="center" wrapText="1"/>
    </xf>
    <xf numFmtId="44" fontId="30" fillId="0" borderId="26" xfId="1" applyFont="1" applyBorder="1" applyAlignment="1">
      <alignment vertical="center" wrapText="1"/>
    </xf>
    <xf numFmtId="44" fontId="30" fillId="0" borderId="27" xfId="1" applyFont="1" applyBorder="1" applyAlignment="1">
      <alignment vertical="center" wrapText="1"/>
    </xf>
    <xf numFmtId="44" fontId="30" fillId="0" borderId="21" xfId="1" applyFont="1" applyBorder="1" applyAlignment="1">
      <alignment vertical="center" wrapText="1"/>
    </xf>
    <xf numFmtId="44" fontId="30" fillId="6" borderId="27" xfId="1" applyFont="1" applyFill="1" applyBorder="1" applyAlignment="1">
      <alignment vertical="center" wrapText="1"/>
    </xf>
    <xf numFmtId="44" fontId="30" fillId="0" borderId="23" xfId="1" applyFont="1" applyBorder="1" applyAlignment="1">
      <alignment vertical="center" wrapText="1"/>
    </xf>
    <xf numFmtId="44" fontId="30" fillId="6" borderId="28" xfId="1" applyFont="1" applyFill="1" applyBorder="1" applyAlignment="1">
      <alignment vertical="center" wrapText="1"/>
    </xf>
    <xf numFmtId="44" fontId="30" fillId="0" borderId="28" xfId="1" applyFont="1" applyBorder="1" applyAlignment="1">
      <alignment vertical="center" wrapText="1"/>
    </xf>
    <xf numFmtId="44" fontId="30" fillId="6" borderId="26" xfId="1" applyFont="1" applyFill="1" applyBorder="1" applyAlignment="1">
      <alignment vertical="center" wrapText="1"/>
    </xf>
    <xf numFmtId="44" fontId="30" fillId="0" borderId="26" xfId="1" applyFont="1" applyBorder="1" applyAlignment="1">
      <alignment vertical="center" wrapText="1"/>
    </xf>
    <xf numFmtId="44" fontId="30" fillId="6" borderId="27" xfId="1" applyFont="1" applyFill="1" applyBorder="1" applyAlignment="1">
      <alignment vertical="center" wrapText="1"/>
    </xf>
    <xf numFmtId="44" fontId="30" fillId="0" borderId="27" xfId="1" applyFont="1" applyBorder="1" applyAlignment="1">
      <alignment vertical="center" wrapText="1"/>
    </xf>
    <xf numFmtId="44" fontId="30" fillId="6" borderId="28" xfId="1" applyFont="1" applyFill="1" applyBorder="1" applyAlignment="1">
      <alignment vertical="center" wrapText="1"/>
    </xf>
    <xf numFmtId="44" fontId="30" fillId="0" borderId="28" xfId="1" applyFont="1" applyBorder="1" applyAlignment="1">
      <alignment vertical="center" wrapText="1"/>
    </xf>
    <xf numFmtId="44" fontId="30" fillId="0" borderId="18" xfId="1" applyFont="1" applyBorder="1" applyAlignment="1">
      <alignment vertical="center" wrapText="1"/>
    </xf>
    <xf numFmtId="44" fontId="0" fillId="0" borderId="0" xfId="0" applyNumberFormat="1"/>
  </cellXfs>
  <cellStyles count="2">
    <cellStyle name="Monétaire"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topLeftCell="A10" workbookViewId="0">
      <selection activeCell="A7" sqref="A7"/>
    </sheetView>
  </sheetViews>
  <sheetFormatPr baseColWidth="10" defaultRowHeight="12.75"/>
  <cols>
    <col min="1" max="1" width="60.625" customWidth="1"/>
    <col min="5" max="5" width="11" style="16"/>
  </cols>
  <sheetData>
    <row r="1" spans="1:8">
      <c r="A1" s="68" t="s">
        <v>23</v>
      </c>
      <c r="B1" s="68"/>
      <c r="C1" s="68"/>
      <c r="D1" s="68"/>
    </row>
    <row r="2" spans="1:8">
      <c r="A2" s="68"/>
      <c r="B2" s="68"/>
      <c r="C2" s="68"/>
      <c r="D2" s="68"/>
    </row>
    <row r="3" spans="1:8">
      <c r="A3" s="68"/>
      <c r="B3" s="68"/>
      <c r="C3" s="68"/>
      <c r="D3" s="68"/>
    </row>
    <row r="4" spans="1:8">
      <c r="A4" s="68"/>
      <c r="B4" s="68"/>
      <c r="C4" s="68"/>
      <c r="D4" s="68"/>
    </row>
    <row r="5" spans="1:8" ht="66">
      <c r="A5" s="1" t="s">
        <v>0</v>
      </c>
      <c r="B5" s="2"/>
      <c r="C5" s="2" t="s">
        <v>1</v>
      </c>
      <c r="D5" s="3" t="s">
        <v>2</v>
      </c>
    </row>
    <row r="6" spans="1:8" ht="16.5">
      <c r="A6" s="69" t="s">
        <v>3</v>
      </c>
      <c r="B6" s="70"/>
      <c r="C6" s="70"/>
      <c r="D6" s="71"/>
    </row>
    <row r="7" spans="1:8" ht="49.5">
      <c r="A7" s="4" t="s">
        <v>4</v>
      </c>
      <c r="B7" s="5">
        <v>3</v>
      </c>
      <c r="C7" s="6">
        <v>60</v>
      </c>
      <c r="D7" s="6">
        <f>B7*C7</f>
        <v>180</v>
      </c>
      <c r="E7" s="16" t="s">
        <v>14</v>
      </c>
    </row>
    <row r="8" spans="1:8" ht="132">
      <c r="A8" s="7" t="s">
        <v>5</v>
      </c>
      <c r="B8" s="8">
        <v>18</v>
      </c>
      <c r="C8" s="9">
        <v>45</v>
      </c>
      <c r="D8" s="9">
        <f t="shared" ref="D8:D9" si="0">B8*C8</f>
        <v>810</v>
      </c>
      <c r="E8" s="16" t="s">
        <v>15</v>
      </c>
    </row>
    <row r="9" spans="1:8" ht="66">
      <c r="A9" s="7" t="s">
        <v>6</v>
      </c>
      <c r="B9" s="8">
        <v>8</v>
      </c>
      <c r="C9" s="9">
        <v>40</v>
      </c>
      <c r="D9" s="9">
        <f t="shared" si="0"/>
        <v>320</v>
      </c>
      <c r="E9" s="17" t="s">
        <v>15</v>
      </c>
    </row>
    <row r="10" spans="1:8" ht="112.5">
      <c r="A10" s="7" t="s">
        <v>7</v>
      </c>
      <c r="B10" s="8">
        <f>F11+F10</f>
        <v>36</v>
      </c>
      <c r="C10" s="9">
        <f>D10/B10</f>
        <v>59</v>
      </c>
      <c r="D10" s="9">
        <f>H11+H10</f>
        <v>2124</v>
      </c>
      <c r="E10" s="17" t="s">
        <v>15</v>
      </c>
      <c r="F10" s="8">
        <v>8</v>
      </c>
      <c r="G10" s="9">
        <v>38</v>
      </c>
      <c r="H10" s="9">
        <f>F10*G10</f>
        <v>304</v>
      </c>
    </row>
    <row r="11" spans="1:8" ht="16.5">
      <c r="A11" s="7"/>
      <c r="B11" s="8"/>
      <c r="C11" s="9"/>
      <c r="D11" s="9"/>
      <c r="E11" s="17" t="s">
        <v>14</v>
      </c>
      <c r="F11" s="5">
        <v>28</v>
      </c>
      <c r="G11" s="6">
        <v>65</v>
      </c>
      <c r="H11" s="6">
        <f>F11*G11</f>
        <v>1820</v>
      </c>
    </row>
    <row r="12" spans="1:8" ht="82.5">
      <c r="A12" s="7" t="s">
        <v>8</v>
      </c>
      <c r="B12" s="8">
        <f>F13+F12</f>
        <v>16</v>
      </c>
      <c r="C12" s="9">
        <f>D12/B12</f>
        <v>42.5</v>
      </c>
      <c r="D12" s="9">
        <f>H13+H12</f>
        <v>680</v>
      </c>
      <c r="E12" s="17" t="s">
        <v>15</v>
      </c>
      <c r="F12" s="8">
        <v>3</v>
      </c>
      <c r="G12" s="9">
        <v>30</v>
      </c>
      <c r="H12" s="9">
        <f>F12*G12</f>
        <v>90</v>
      </c>
    </row>
    <row r="13" spans="1:8" ht="16.5">
      <c r="A13" s="10"/>
      <c r="B13" s="11"/>
      <c r="C13" s="12"/>
      <c r="D13" s="12"/>
      <c r="E13" s="17" t="s">
        <v>14</v>
      </c>
      <c r="F13" s="5">
        <v>13</v>
      </c>
      <c r="G13" s="6">
        <v>45.38</v>
      </c>
      <c r="H13" s="6">
        <v>590</v>
      </c>
    </row>
    <row r="14" spans="1:8" ht="17.25">
      <c r="A14" s="13" t="s">
        <v>9</v>
      </c>
      <c r="B14" s="72">
        <f>SUM(D7:D12)</f>
        <v>4114</v>
      </c>
      <c r="C14" s="72"/>
      <c r="D14" s="73"/>
    </row>
    <row r="15" spans="1:8" ht="17.25">
      <c r="A15" s="14" t="s">
        <v>10</v>
      </c>
      <c r="B15" s="74">
        <f>B14*0.2</f>
        <v>822.80000000000007</v>
      </c>
      <c r="C15" s="74"/>
      <c r="D15" s="75"/>
      <c r="E15" s="23" t="s">
        <v>22</v>
      </c>
    </row>
    <row r="16" spans="1:8" ht="17.25">
      <c r="A16" s="15" t="s">
        <v>11</v>
      </c>
      <c r="B16" s="76">
        <f>B14+B15</f>
        <v>4936.8</v>
      </c>
      <c r="C16" s="76"/>
      <c r="D16" s="77"/>
    </row>
    <row r="17" spans="1:4" ht="38.25" customHeight="1">
      <c r="A17" s="79" t="s">
        <v>12</v>
      </c>
      <c r="B17" s="79"/>
      <c r="C17" s="79"/>
      <c r="D17" s="79"/>
    </row>
    <row r="18" spans="1:4" ht="234" customHeight="1">
      <c r="A18" s="78" t="s">
        <v>13</v>
      </c>
      <c r="B18" s="78"/>
      <c r="C18" s="78"/>
      <c r="D18" s="78"/>
    </row>
    <row r="19" spans="1:4" ht="18">
      <c r="A19" s="18"/>
      <c r="B19" s="18"/>
      <c r="C19" s="18"/>
      <c r="D19" s="18"/>
    </row>
    <row r="20" spans="1:4" ht="17.25">
      <c r="A20" s="19"/>
      <c r="B20" s="20"/>
      <c r="C20" s="20"/>
      <c r="D20" s="20"/>
    </row>
    <row r="21" spans="1:4" ht="17.25">
      <c r="A21" s="21" t="s">
        <v>16</v>
      </c>
      <c r="B21" s="80" t="s">
        <v>17</v>
      </c>
      <c r="C21" s="80"/>
      <c r="D21" s="80"/>
    </row>
    <row r="22" spans="1:4" ht="15.75">
      <c r="A22" s="21" t="s">
        <v>18</v>
      </c>
      <c r="B22" s="81" t="s">
        <v>19</v>
      </c>
      <c r="C22" s="81"/>
      <c r="D22" s="81"/>
    </row>
    <row r="23" spans="1:4" ht="15.75">
      <c r="A23" s="22" t="s">
        <v>20</v>
      </c>
      <c r="B23" s="82" t="s">
        <v>21</v>
      </c>
      <c r="C23" s="82"/>
      <c r="D23" s="82"/>
    </row>
  </sheetData>
  <mergeCells count="10">
    <mergeCell ref="A18:D18"/>
    <mergeCell ref="A17:D17"/>
    <mergeCell ref="B21:D21"/>
    <mergeCell ref="B22:D22"/>
    <mergeCell ref="B23:D23"/>
    <mergeCell ref="A1:D4"/>
    <mergeCell ref="A6:D6"/>
    <mergeCell ref="B14:D14"/>
    <mergeCell ref="B15:D15"/>
    <mergeCell ref="B16:D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workbookViewId="0">
      <selection activeCell="A11" sqref="A11"/>
    </sheetView>
  </sheetViews>
  <sheetFormatPr baseColWidth="10" defaultRowHeight="12.75"/>
  <cols>
    <col min="1" max="1" width="60.625" customWidth="1"/>
    <col min="5" max="5" width="11" style="34"/>
    <col min="6" max="6" width="11" style="33"/>
    <col min="7" max="7" width="11.125" style="38" bestFit="1" customWidth="1"/>
    <col min="8" max="8" width="11.75" style="38" bestFit="1" customWidth="1"/>
    <col min="9" max="9" width="6.5" style="54" customWidth="1"/>
    <col min="13" max="13" width="11.75" bestFit="1" customWidth="1"/>
  </cols>
  <sheetData>
    <row r="1" spans="1:13">
      <c r="A1" s="68" t="s">
        <v>24</v>
      </c>
      <c r="B1" s="68"/>
      <c r="C1" s="68"/>
      <c r="D1" s="68"/>
    </row>
    <row r="2" spans="1:13">
      <c r="A2" s="68"/>
      <c r="B2" s="68"/>
      <c r="C2" s="68"/>
      <c r="D2" s="68"/>
    </row>
    <row r="3" spans="1:13">
      <c r="A3" s="68"/>
      <c r="B3" s="68"/>
      <c r="C3" s="68"/>
      <c r="D3" s="68"/>
    </row>
    <row r="4" spans="1:13">
      <c r="A4" s="68"/>
      <c r="B4" s="68"/>
      <c r="C4" s="68"/>
      <c r="D4" s="68"/>
    </row>
    <row r="5" spans="1:13" ht="66">
      <c r="A5" s="1" t="s">
        <v>0</v>
      </c>
      <c r="B5" s="2"/>
      <c r="C5" s="2" t="s">
        <v>1</v>
      </c>
      <c r="D5" s="3" t="s">
        <v>2</v>
      </c>
    </row>
    <row r="6" spans="1:13" ht="16.5">
      <c r="A6" s="69" t="s">
        <v>3</v>
      </c>
      <c r="B6" s="70"/>
      <c r="C6" s="70"/>
      <c r="D6" s="71"/>
    </row>
    <row r="7" spans="1:13" ht="16.5">
      <c r="A7" s="4"/>
      <c r="F7" s="35"/>
      <c r="G7" s="39"/>
      <c r="H7" s="39"/>
    </row>
    <row r="8" spans="1:13" ht="25.5">
      <c r="A8" s="30" t="s">
        <v>30</v>
      </c>
      <c r="B8" s="31">
        <v>3</v>
      </c>
      <c r="C8" s="32">
        <v>40</v>
      </c>
      <c r="D8" s="32">
        <f>B8*C8</f>
        <v>120</v>
      </c>
      <c r="E8" s="46" t="s">
        <v>15</v>
      </c>
      <c r="F8" s="42">
        <v>4</v>
      </c>
      <c r="G8" s="43">
        <v>30</v>
      </c>
      <c r="H8" s="64">
        <f t="shared" ref="H8:H17" si="0">F8*G8</f>
        <v>120</v>
      </c>
      <c r="J8" s="46" t="s">
        <v>14</v>
      </c>
      <c r="K8" s="42">
        <v>4</v>
      </c>
      <c r="L8" s="43">
        <v>30</v>
      </c>
      <c r="M8" s="61">
        <f>K8*L8</f>
        <v>120</v>
      </c>
    </row>
    <row r="9" spans="1:13">
      <c r="A9" s="30"/>
      <c r="B9" s="31"/>
      <c r="C9" s="32"/>
      <c r="D9" s="32"/>
    </row>
    <row r="10" spans="1:13">
      <c r="A10" s="28"/>
      <c r="B10" s="17"/>
      <c r="C10" s="29"/>
      <c r="D10" s="29"/>
      <c r="H10" s="40"/>
    </row>
    <row r="11" spans="1:13" ht="89.25">
      <c r="A11" s="28" t="s">
        <v>31</v>
      </c>
      <c r="B11" s="8">
        <v>24</v>
      </c>
      <c r="C11" s="9">
        <v>50</v>
      </c>
      <c r="D11" s="9"/>
      <c r="E11" s="47" t="s">
        <v>32</v>
      </c>
      <c r="F11" s="45">
        <v>20</v>
      </c>
      <c r="G11" s="44">
        <v>50</v>
      </c>
      <c r="H11" s="64">
        <f t="shared" si="0"/>
        <v>1000</v>
      </c>
    </row>
    <row r="12" spans="1:13" ht="16.5">
      <c r="A12" s="28"/>
      <c r="B12" s="8">
        <v>28</v>
      </c>
      <c r="C12" s="9">
        <f>D12/B12</f>
        <v>44.285714285714285</v>
      </c>
      <c r="D12" s="65">
        <f>120+1000+120</f>
        <v>1240</v>
      </c>
      <c r="E12" s="46" t="s">
        <v>15</v>
      </c>
      <c r="F12" s="45">
        <v>4</v>
      </c>
      <c r="G12" s="44">
        <v>30</v>
      </c>
      <c r="H12" s="64">
        <f t="shared" si="0"/>
        <v>120</v>
      </c>
    </row>
    <row r="13" spans="1:13" ht="16.5">
      <c r="A13" s="28"/>
      <c r="B13" s="8"/>
      <c r="C13" s="9"/>
      <c r="D13" s="9"/>
      <c r="F13" s="17"/>
      <c r="G13" s="40"/>
      <c r="H13" s="40"/>
    </row>
    <row r="14" spans="1:13" ht="63.75">
      <c r="A14" s="28" t="s">
        <v>33</v>
      </c>
      <c r="B14" s="8">
        <v>12</v>
      </c>
      <c r="C14" s="9">
        <v>40</v>
      </c>
      <c r="D14" s="66">
        <f>B14*C14</f>
        <v>480</v>
      </c>
      <c r="E14" s="48" t="s">
        <v>15</v>
      </c>
      <c r="F14" s="45">
        <v>12</v>
      </c>
      <c r="G14" s="44">
        <v>40</v>
      </c>
      <c r="H14" s="67">
        <f t="shared" si="0"/>
        <v>480</v>
      </c>
    </row>
    <row r="15" spans="1:13" ht="16.5">
      <c r="A15" s="28"/>
      <c r="B15" s="8"/>
      <c r="C15" s="9"/>
      <c r="D15" s="9"/>
      <c r="E15" s="35"/>
      <c r="F15" s="17"/>
      <c r="G15" s="40"/>
      <c r="H15" s="40"/>
    </row>
    <row r="16" spans="1:13" ht="102">
      <c r="A16" s="28" t="s">
        <v>34</v>
      </c>
      <c r="B16" s="8">
        <v>40</v>
      </c>
      <c r="C16" s="9">
        <v>60</v>
      </c>
      <c r="D16" s="9"/>
      <c r="J16" s="48" t="s">
        <v>14</v>
      </c>
      <c r="K16" s="45">
        <v>38</v>
      </c>
      <c r="L16" s="44">
        <v>60</v>
      </c>
      <c r="M16" s="61">
        <f>K16*L16</f>
        <v>2280</v>
      </c>
    </row>
    <row r="17" spans="1:13" ht="16.5">
      <c r="A17" s="7"/>
      <c r="B17" s="8">
        <f>4+38+8</f>
        <v>50</v>
      </c>
      <c r="C17" s="9">
        <f>D17/B17</f>
        <v>54.4</v>
      </c>
      <c r="D17" s="62">
        <f>120+2280+320</f>
        <v>2720</v>
      </c>
      <c r="E17" s="48" t="s">
        <v>15</v>
      </c>
      <c r="F17" s="49">
        <v>8</v>
      </c>
      <c r="G17" s="50">
        <v>40</v>
      </c>
      <c r="H17" s="60">
        <f t="shared" si="0"/>
        <v>320</v>
      </c>
    </row>
    <row r="18" spans="1:13" ht="16.5">
      <c r="A18" s="7"/>
      <c r="B18" s="8"/>
      <c r="C18" s="9"/>
      <c r="D18" s="9"/>
      <c r="E18" s="35"/>
      <c r="F18" s="37"/>
      <c r="G18" s="41"/>
      <c r="H18" s="41"/>
    </row>
    <row r="19" spans="1:13" ht="76.5">
      <c r="A19" s="28" t="s">
        <v>35</v>
      </c>
      <c r="B19" s="17">
        <v>24</v>
      </c>
      <c r="C19" s="29">
        <v>50</v>
      </c>
      <c r="D19" s="29"/>
      <c r="J19" s="48" t="s">
        <v>14</v>
      </c>
      <c r="K19" s="51">
        <v>12</v>
      </c>
      <c r="L19" s="52">
        <v>60</v>
      </c>
      <c r="M19" s="58">
        <f>K19*L19</f>
        <v>720</v>
      </c>
    </row>
    <row r="20" spans="1:13" ht="16.5">
      <c r="A20" s="10"/>
      <c r="B20" s="11">
        <f>K19+F20+K20</f>
        <v>20</v>
      </c>
      <c r="C20" s="12">
        <f>D20/B20</f>
        <v>48</v>
      </c>
      <c r="D20" s="63">
        <f>720+120+120</f>
        <v>960</v>
      </c>
      <c r="E20" s="48" t="s">
        <v>15</v>
      </c>
      <c r="F20" s="45">
        <v>4</v>
      </c>
      <c r="G20" s="44">
        <v>30</v>
      </c>
      <c r="H20" s="57">
        <f>F20*G20</f>
        <v>120</v>
      </c>
      <c r="J20" s="53" t="s">
        <v>14</v>
      </c>
      <c r="K20" s="49">
        <v>4</v>
      </c>
      <c r="L20" s="50">
        <v>30</v>
      </c>
      <c r="M20" s="59">
        <f>K20*L20</f>
        <v>120</v>
      </c>
    </row>
    <row r="21" spans="1:13" ht="16.5">
      <c r="A21" s="10"/>
      <c r="B21" s="11"/>
      <c r="C21" s="12"/>
      <c r="D21" s="12"/>
    </row>
    <row r="22" spans="1:13" ht="17.25">
      <c r="A22" s="13" t="s">
        <v>9</v>
      </c>
      <c r="B22" s="72">
        <f>SUM(D11:D19)</f>
        <v>4440</v>
      </c>
      <c r="C22" s="72"/>
      <c r="D22" s="73"/>
      <c r="F22" s="56">
        <f>I22-B22</f>
        <v>960</v>
      </c>
      <c r="H22" s="38">
        <f>SUM(H8:H21)</f>
        <v>2160</v>
      </c>
      <c r="I22" s="55">
        <f>H22+M22</f>
        <v>5400</v>
      </c>
      <c r="M22" s="38">
        <f>SUM(M8:M21)</f>
        <v>3240</v>
      </c>
    </row>
    <row r="23" spans="1:13" ht="17.25">
      <c r="A23" s="14" t="s">
        <v>10</v>
      </c>
      <c r="B23" s="74">
        <f>B22*0.2</f>
        <v>888</v>
      </c>
      <c r="C23" s="74"/>
      <c r="D23" s="75"/>
      <c r="E23" s="36" t="s">
        <v>22</v>
      </c>
      <c r="I23" s="55"/>
    </row>
    <row r="24" spans="1:13" ht="17.25">
      <c r="A24" s="15" t="s">
        <v>11</v>
      </c>
      <c r="B24" s="76">
        <f>B22+B23</f>
        <v>5328</v>
      </c>
      <c r="C24" s="76"/>
      <c r="D24" s="77"/>
    </row>
    <row r="25" spans="1:13" ht="15">
      <c r="A25" s="79" t="s">
        <v>12</v>
      </c>
      <c r="B25" s="79"/>
      <c r="C25" s="79"/>
      <c r="D25" s="79"/>
    </row>
    <row r="26" spans="1:13" ht="15">
      <c r="A26" s="78" t="s">
        <v>13</v>
      </c>
      <c r="B26" s="78"/>
      <c r="C26" s="78"/>
      <c r="D26" s="78"/>
    </row>
    <row r="27" spans="1:13" ht="18">
      <c r="A27" s="18"/>
      <c r="B27" s="18"/>
      <c r="C27" s="18"/>
      <c r="D27" s="18"/>
    </row>
    <row r="28" spans="1:13" ht="17.25">
      <c r="A28" s="19"/>
      <c r="B28" s="20"/>
      <c r="C28" s="20"/>
      <c r="D28" s="20"/>
    </row>
    <row r="29" spans="1:13" ht="17.25">
      <c r="A29" s="21" t="s">
        <v>16</v>
      </c>
      <c r="B29" s="80" t="s">
        <v>17</v>
      </c>
      <c r="C29" s="80"/>
      <c r="D29" s="80"/>
    </row>
    <row r="30" spans="1:13" ht="15.75">
      <c r="A30" s="21" t="s">
        <v>18</v>
      </c>
      <c r="B30" s="81" t="s">
        <v>19</v>
      </c>
      <c r="C30" s="81"/>
      <c r="D30" s="81"/>
    </row>
    <row r="31" spans="1:13" ht="15.75">
      <c r="A31" s="22" t="s">
        <v>20</v>
      </c>
      <c r="B31" s="82" t="s">
        <v>21</v>
      </c>
      <c r="C31" s="82"/>
      <c r="D31" s="82"/>
    </row>
  </sheetData>
  <mergeCells count="10">
    <mergeCell ref="A26:D26"/>
    <mergeCell ref="B29:D29"/>
    <mergeCell ref="B30:D30"/>
    <mergeCell ref="B31:D31"/>
    <mergeCell ref="A1:D4"/>
    <mergeCell ref="A6:D6"/>
    <mergeCell ref="B22:D22"/>
    <mergeCell ref="B23:D23"/>
    <mergeCell ref="B24:D24"/>
    <mergeCell ref="A25:D2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C14" sqref="C14"/>
    </sheetView>
  </sheetViews>
  <sheetFormatPr baseColWidth="10" defaultRowHeight="12.75"/>
  <cols>
    <col min="1" max="1" width="60.625" customWidth="1"/>
    <col min="5" max="5" width="11" style="16"/>
  </cols>
  <sheetData>
    <row r="1" spans="1:5">
      <c r="A1" s="68" t="s">
        <v>25</v>
      </c>
      <c r="B1" s="68"/>
      <c r="C1" s="68"/>
      <c r="D1" s="68"/>
    </row>
    <row r="2" spans="1:5">
      <c r="A2" s="68"/>
      <c r="B2" s="68"/>
      <c r="C2" s="68"/>
      <c r="D2" s="68"/>
    </row>
    <row r="3" spans="1:5">
      <c r="A3" s="68"/>
      <c r="B3" s="68"/>
      <c r="C3" s="68"/>
      <c r="D3" s="68"/>
    </row>
    <row r="4" spans="1:5">
      <c r="A4" s="68"/>
      <c r="B4" s="68"/>
      <c r="C4" s="68"/>
      <c r="D4" s="68"/>
    </row>
    <row r="5" spans="1:5" ht="66">
      <c r="A5" s="1" t="s">
        <v>0</v>
      </c>
      <c r="B5" s="2" t="s">
        <v>28</v>
      </c>
      <c r="C5" s="2" t="s">
        <v>1</v>
      </c>
      <c r="D5" s="3" t="s">
        <v>2</v>
      </c>
    </row>
    <row r="6" spans="1:5" ht="16.5">
      <c r="A6" s="69"/>
      <c r="B6" s="70"/>
      <c r="C6" s="70"/>
      <c r="D6" s="71"/>
    </row>
    <row r="7" spans="1:5" ht="14.25">
      <c r="A7" s="27" t="s">
        <v>29</v>
      </c>
      <c r="B7" s="26"/>
      <c r="C7" s="26"/>
      <c r="D7" s="26"/>
      <c r="E7" s="16" t="s">
        <v>14</v>
      </c>
    </row>
    <row r="8" spans="1:5">
      <c r="A8" s="24" t="s">
        <v>26</v>
      </c>
      <c r="B8" s="25">
        <v>3.5</v>
      </c>
      <c r="C8" s="26">
        <v>80</v>
      </c>
      <c r="D8" s="26">
        <f>B8*C8</f>
        <v>280</v>
      </c>
    </row>
    <row r="9" spans="1:5">
      <c r="A9" s="24" t="s">
        <v>27</v>
      </c>
      <c r="B9" s="25">
        <v>7</v>
      </c>
      <c r="C9" s="26">
        <v>60</v>
      </c>
      <c r="D9" s="26">
        <f>B9*C9</f>
        <v>420</v>
      </c>
    </row>
    <row r="10" spans="1:5" ht="16.5">
      <c r="A10" s="7"/>
      <c r="B10" s="8"/>
      <c r="C10" s="9"/>
      <c r="D10" s="9"/>
    </row>
    <row r="11" spans="1:5" ht="16.5">
      <c r="A11" s="7"/>
      <c r="B11" s="8"/>
      <c r="C11" s="9"/>
      <c r="D11" s="9"/>
      <c r="E11" s="17"/>
    </row>
    <row r="12" spans="1:5" ht="16.5">
      <c r="A12" s="7"/>
      <c r="B12" s="8"/>
      <c r="C12" s="9"/>
      <c r="D12" s="9"/>
      <c r="E12" s="17"/>
    </row>
    <row r="13" spans="1:5" ht="16.5">
      <c r="A13" s="7"/>
      <c r="B13" s="8"/>
      <c r="C13" s="9"/>
      <c r="D13" s="9"/>
      <c r="E13" s="17" t="s">
        <v>14</v>
      </c>
    </row>
    <row r="14" spans="1:5" ht="82.5">
      <c r="A14" s="7" t="s">
        <v>8</v>
      </c>
      <c r="B14" s="8">
        <f>F15+F14</f>
        <v>0</v>
      </c>
      <c r="C14" s="9"/>
      <c r="D14" s="9">
        <f>H15+H14</f>
        <v>0</v>
      </c>
      <c r="E14" s="17" t="s">
        <v>15</v>
      </c>
    </row>
    <row r="15" spans="1:5" ht="16.5">
      <c r="A15" s="10"/>
      <c r="B15" s="11"/>
      <c r="C15" s="12"/>
      <c r="D15" s="12"/>
      <c r="E15" s="17" t="s">
        <v>14</v>
      </c>
    </row>
    <row r="16" spans="1:5" ht="17.25">
      <c r="A16" s="13" t="s">
        <v>9</v>
      </c>
      <c r="B16" s="72">
        <f>SUM(D7:D14)</f>
        <v>700</v>
      </c>
      <c r="C16" s="72"/>
      <c r="D16" s="73"/>
    </row>
    <row r="17" spans="1:5" ht="17.25">
      <c r="A17" s="14" t="s">
        <v>10</v>
      </c>
      <c r="B17" s="74">
        <f>B16*0.2</f>
        <v>140</v>
      </c>
      <c r="C17" s="74"/>
      <c r="D17" s="75"/>
      <c r="E17" s="23" t="s">
        <v>22</v>
      </c>
    </row>
    <row r="18" spans="1:5" ht="17.25">
      <c r="A18" s="15" t="s">
        <v>11</v>
      </c>
      <c r="B18" s="76">
        <f>B16+B17</f>
        <v>840</v>
      </c>
      <c r="C18" s="76"/>
      <c r="D18" s="77"/>
    </row>
    <row r="19" spans="1:5" ht="15">
      <c r="A19" s="79" t="s">
        <v>12</v>
      </c>
      <c r="B19" s="79"/>
      <c r="C19" s="79"/>
      <c r="D19" s="79"/>
    </row>
    <row r="20" spans="1:5" ht="15">
      <c r="A20" s="78" t="s">
        <v>13</v>
      </c>
      <c r="B20" s="78"/>
      <c r="C20" s="78"/>
      <c r="D20" s="78"/>
    </row>
    <row r="21" spans="1:5" ht="18">
      <c r="A21" s="18"/>
      <c r="B21" s="18"/>
      <c r="C21" s="18"/>
      <c r="D21" s="18"/>
    </row>
    <row r="22" spans="1:5" ht="17.25">
      <c r="A22" s="19"/>
      <c r="B22" s="20"/>
      <c r="C22" s="20"/>
      <c r="D22" s="20"/>
    </row>
    <row r="23" spans="1:5" ht="17.25">
      <c r="A23" s="21" t="s">
        <v>16</v>
      </c>
      <c r="B23" s="80" t="s">
        <v>17</v>
      </c>
      <c r="C23" s="80"/>
      <c r="D23" s="80"/>
    </row>
    <row r="24" spans="1:5" ht="15.75">
      <c r="A24" s="21" t="s">
        <v>18</v>
      </c>
      <c r="B24" s="81" t="s">
        <v>19</v>
      </c>
      <c r="C24" s="81"/>
      <c r="D24" s="81"/>
    </row>
    <row r="25" spans="1:5" ht="15.75">
      <c r="A25" s="22" t="s">
        <v>20</v>
      </c>
      <c r="B25" s="82" t="s">
        <v>21</v>
      </c>
      <c r="C25" s="82"/>
      <c r="D25" s="82"/>
    </row>
  </sheetData>
  <mergeCells count="10">
    <mergeCell ref="A20:D20"/>
    <mergeCell ref="B23:D23"/>
    <mergeCell ref="B24:D24"/>
    <mergeCell ref="B25:D25"/>
    <mergeCell ref="A1:D4"/>
    <mergeCell ref="A6:D6"/>
    <mergeCell ref="B16:D16"/>
    <mergeCell ref="B17:D17"/>
    <mergeCell ref="B18:D18"/>
    <mergeCell ref="A19:D1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7"/>
  <sheetViews>
    <sheetView showGridLines="0" workbookViewId="0">
      <selection activeCell="B1" sqref="A1:XFD1048576"/>
    </sheetView>
  </sheetViews>
  <sheetFormatPr baseColWidth="10" defaultRowHeight="12.75"/>
  <cols>
    <col min="1" max="1" width="82.125" customWidth="1"/>
    <col min="2" max="3" width="19.25" customWidth="1"/>
  </cols>
  <sheetData>
    <row r="1" spans="1:3" ht="18" customHeight="1" thickBot="1">
      <c r="A1" s="99" t="s">
        <v>40</v>
      </c>
      <c r="B1" s="98" t="s">
        <v>62</v>
      </c>
      <c r="C1" s="98" t="s">
        <v>63</v>
      </c>
    </row>
    <row r="2" spans="1:3" ht="18" customHeight="1">
      <c r="A2" s="89" t="s">
        <v>41</v>
      </c>
      <c r="B2" s="93">
        <v>250</v>
      </c>
      <c r="C2" s="92">
        <v>250</v>
      </c>
    </row>
    <row r="3" spans="1:3" ht="18" customHeight="1">
      <c r="A3" s="85" t="s">
        <v>42</v>
      </c>
      <c r="B3" s="94"/>
      <c r="C3" s="86"/>
    </row>
    <row r="4" spans="1:3" ht="18" customHeight="1" thickBot="1">
      <c r="A4" s="85" t="s">
        <v>43</v>
      </c>
      <c r="B4" s="94"/>
      <c r="C4" s="86"/>
    </row>
    <row r="5" spans="1:3" ht="18" customHeight="1">
      <c r="A5" s="89" t="s">
        <v>44</v>
      </c>
      <c r="B5" s="93">
        <v>850</v>
      </c>
      <c r="C5" s="92">
        <v>1100</v>
      </c>
    </row>
    <row r="6" spans="1:3" ht="18" customHeight="1">
      <c r="A6" s="85" t="s">
        <v>45</v>
      </c>
      <c r="B6" s="94"/>
      <c r="C6" s="86"/>
    </row>
    <row r="7" spans="1:3" ht="18" customHeight="1">
      <c r="A7" s="91" t="s">
        <v>65</v>
      </c>
      <c r="B7" s="94"/>
      <c r="C7" s="86"/>
    </row>
    <row r="8" spans="1:3" ht="18" customHeight="1" thickBot="1">
      <c r="A8" s="87" t="s">
        <v>46</v>
      </c>
      <c r="B8" s="95"/>
      <c r="C8" s="88"/>
    </row>
    <row r="9" spans="1:3" ht="18" customHeight="1">
      <c r="A9" s="90" t="s">
        <v>67</v>
      </c>
      <c r="B9" s="93">
        <v>250</v>
      </c>
      <c r="C9" s="86">
        <v>500</v>
      </c>
    </row>
    <row r="10" spans="1:3" ht="18" customHeight="1">
      <c r="A10" s="85" t="s">
        <v>71</v>
      </c>
      <c r="B10" s="94"/>
      <c r="C10" s="86"/>
    </row>
    <row r="11" spans="1:3" ht="18" customHeight="1" thickBot="1">
      <c r="A11" s="87" t="s">
        <v>72</v>
      </c>
      <c r="B11" s="97"/>
      <c r="C11" s="88"/>
    </row>
    <row r="12" spans="1:3" ht="18" customHeight="1">
      <c r="A12" s="100" t="s">
        <v>47</v>
      </c>
      <c r="B12" s="93">
        <v>1100</v>
      </c>
      <c r="C12" s="93">
        <v>1100</v>
      </c>
    </row>
    <row r="13" spans="1:3" ht="18" customHeight="1">
      <c r="A13" s="101" t="s">
        <v>36</v>
      </c>
      <c r="B13" s="94"/>
      <c r="C13" s="94"/>
    </row>
    <row r="14" spans="1:3" ht="18" customHeight="1">
      <c r="A14" s="101" t="s">
        <v>37</v>
      </c>
      <c r="B14" s="94"/>
      <c r="C14" s="94"/>
    </row>
    <row r="15" spans="1:3" ht="18" customHeight="1">
      <c r="A15" s="101" t="s">
        <v>38</v>
      </c>
      <c r="B15" s="94"/>
      <c r="C15" s="94"/>
    </row>
    <row r="16" spans="1:3" ht="18" customHeight="1">
      <c r="A16" s="101" t="s">
        <v>66</v>
      </c>
      <c r="B16" s="94"/>
      <c r="C16" s="94"/>
    </row>
    <row r="17" spans="1:3" ht="27.75" customHeight="1">
      <c r="A17" s="101" t="s">
        <v>68</v>
      </c>
      <c r="B17" s="94"/>
      <c r="C17" s="94"/>
    </row>
    <row r="18" spans="1:3" ht="18" customHeight="1" thickBot="1">
      <c r="A18" s="102"/>
      <c r="B18" s="96"/>
      <c r="C18" s="96"/>
    </row>
    <row r="19" spans="1:3" ht="18" customHeight="1">
      <c r="A19" s="100" t="s">
        <v>64</v>
      </c>
      <c r="B19" s="93">
        <v>450</v>
      </c>
      <c r="C19" s="93">
        <v>650</v>
      </c>
    </row>
    <row r="20" spans="1:3" ht="18" customHeight="1">
      <c r="A20" s="101" t="s">
        <v>69</v>
      </c>
      <c r="B20" s="94"/>
      <c r="C20" s="94"/>
    </row>
    <row r="21" spans="1:3" ht="18" customHeight="1">
      <c r="A21" s="101" t="s">
        <v>70</v>
      </c>
      <c r="B21" s="95"/>
      <c r="C21" s="94"/>
    </row>
    <row r="22" spans="1:3" ht="18" customHeight="1" thickBot="1">
      <c r="A22" s="103" t="s">
        <v>39</v>
      </c>
      <c r="B22" s="96"/>
      <c r="C22" s="96"/>
    </row>
    <row r="23" spans="1:3" ht="18" customHeight="1">
      <c r="A23" s="100" t="s">
        <v>48</v>
      </c>
      <c r="B23" s="93">
        <v>350</v>
      </c>
      <c r="C23" s="93">
        <v>350</v>
      </c>
    </row>
    <row r="24" spans="1:3" ht="18" customHeight="1">
      <c r="A24" s="101" t="s">
        <v>49</v>
      </c>
      <c r="B24" s="94"/>
      <c r="C24" s="94"/>
    </row>
    <row r="25" spans="1:3" ht="18" customHeight="1">
      <c r="A25" s="101" t="s">
        <v>50</v>
      </c>
      <c r="B25" s="94"/>
      <c r="C25" s="94"/>
    </row>
    <row r="26" spans="1:3" ht="18" customHeight="1">
      <c r="A26" s="101" t="s">
        <v>51</v>
      </c>
      <c r="B26" s="94"/>
      <c r="C26" s="94"/>
    </row>
    <row r="27" spans="1:3" ht="18" customHeight="1">
      <c r="A27" s="101" t="s">
        <v>52</v>
      </c>
      <c r="B27" s="94"/>
      <c r="C27" s="94"/>
    </row>
    <row r="28" spans="1:3" ht="18" customHeight="1">
      <c r="A28" s="101" t="s">
        <v>53</v>
      </c>
      <c r="B28" s="94"/>
      <c r="C28" s="94"/>
    </row>
    <row r="29" spans="1:3" ht="18" customHeight="1">
      <c r="A29" s="101" t="s">
        <v>54</v>
      </c>
      <c r="B29" s="94"/>
      <c r="C29" s="94"/>
    </row>
    <row r="30" spans="1:3" ht="18" customHeight="1" thickBot="1">
      <c r="A30" s="103" t="s">
        <v>55</v>
      </c>
      <c r="B30" s="97"/>
      <c r="C30" s="96"/>
    </row>
    <row r="31" spans="1:3" ht="18" customHeight="1">
      <c r="A31" s="100" t="s">
        <v>56</v>
      </c>
      <c r="B31" s="107"/>
      <c r="C31" s="104">
        <v>350</v>
      </c>
    </row>
    <row r="32" spans="1:3" ht="18" customHeight="1">
      <c r="A32" s="101" t="s">
        <v>57</v>
      </c>
      <c r="B32" s="108"/>
      <c r="C32" s="105"/>
    </row>
    <row r="33" spans="1:3" ht="18" customHeight="1" thickBot="1">
      <c r="A33" s="103" t="s">
        <v>58</v>
      </c>
      <c r="B33" s="109"/>
      <c r="C33" s="106"/>
    </row>
    <row r="34" spans="1:3" ht="18" customHeight="1" thickBot="1">
      <c r="A34" s="83" t="s">
        <v>59</v>
      </c>
      <c r="B34" s="84">
        <f>SUM(B2:B33)-B8</f>
        <v>3250</v>
      </c>
      <c r="C34" s="84">
        <f>SUM(C2:C33)-C9</f>
        <v>3800</v>
      </c>
    </row>
    <row r="35" spans="1:3" ht="18" customHeight="1" thickBot="1">
      <c r="A35" s="83" t="s">
        <v>60</v>
      </c>
      <c r="B35" s="84">
        <f>B34*20/100</f>
        <v>650</v>
      </c>
      <c r="C35" s="84">
        <f>C34*20/100</f>
        <v>760</v>
      </c>
    </row>
    <row r="36" spans="1:3" ht="18" customHeight="1" thickBot="1">
      <c r="A36" s="83" t="s">
        <v>61</v>
      </c>
      <c r="B36" s="84">
        <f>B34+B35</f>
        <v>3900</v>
      </c>
      <c r="C36" s="84">
        <f>C34+C35</f>
        <v>4560</v>
      </c>
    </row>
    <row r="37" spans="1:3" ht="18" customHeight="1"/>
  </sheetData>
  <mergeCells count="2">
    <mergeCell ref="B31:B33"/>
    <mergeCell ref="C31:C33"/>
  </mergeCells>
  <pageMargins left="0.25" right="0.25" top="0.75" bottom="0.75" header="0.3" footer="0.3"/>
  <pageSetup paperSize="9" scale="72"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tabSelected="1" workbookViewId="0">
      <selection activeCell="D35" sqref="D35"/>
    </sheetView>
  </sheetViews>
  <sheetFormatPr baseColWidth="10" defaultRowHeight="12.75"/>
  <cols>
    <col min="1" max="1" width="82.125" customWidth="1"/>
    <col min="2" max="3" width="19.25" style="16" customWidth="1"/>
  </cols>
  <sheetData>
    <row r="1" spans="1:4" ht="18" customHeight="1" thickBot="1">
      <c r="A1" s="99" t="s">
        <v>40</v>
      </c>
      <c r="B1" s="110" t="s">
        <v>62</v>
      </c>
      <c r="C1" s="110" t="s">
        <v>63</v>
      </c>
    </row>
    <row r="2" spans="1:4" ht="18" customHeight="1">
      <c r="A2" s="89" t="s">
        <v>41</v>
      </c>
      <c r="B2" s="93">
        <v>250</v>
      </c>
      <c r="C2" s="92">
        <v>250</v>
      </c>
      <c r="D2">
        <v>250</v>
      </c>
    </row>
    <row r="3" spans="1:4" ht="18" customHeight="1">
      <c r="A3" s="85" t="s">
        <v>42</v>
      </c>
      <c r="B3" s="94"/>
      <c r="C3" s="86"/>
    </row>
    <row r="4" spans="1:4" ht="18" customHeight="1" thickBot="1">
      <c r="A4" s="85" t="s">
        <v>43</v>
      </c>
      <c r="B4" s="94"/>
      <c r="C4" s="86"/>
    </row>
    <row r="5" spans="1:4" ht="18" customHeight="1">
      <c r="A5" s="89" t="s">
        <v>44</v>
      </c>
      <c r="B5" s="93">
        <v>850</v>
      </c>
      <c r="C5" s="92">
        <v>1100</v>
      </c>
      <c r="D5" s="125">
        <v>850</v>
      </c>
    </row>
    <row r="6" spans="1:4" ht="18" customHeight="1">
      <c r="A6" s="85" t="s">
        <v>45</v>
      </c>
      <c r="B6" s="94"/>
      <c r="C6" s="86"/>
    </row>
    <row r="7" spans="1:4" ht="18" customHeight="1">
      <c r="A7" s="91" t="s">
        <v>65</v>
      </c>
      <c r="B7" s="94"/>
      <c r="C7" s="86"/>
    </row>
    <row r="8" spans="1:4" ht="18" customHeight="1" thickBot="1">
      <c r="A8" s="87" t="s">
        <v>46</v>
      </c>
      <c r="B8" s="114"/>
      <c r="C8" s="115"/>
    </row>
    <row r="9" spans="1:4" ht="18" customHeight="1">
      <c r="A9" s="90" t="s">
        <v>67</v>
      </c>
      <c r="B9" s="111"/>
      <c r="C9" s="113"/>
    </row>
    <row r="10" spans="1:4" ht="18" customHeight="1">
      <c r="A10" s="85" t="s">
        <v>73</v>
      </c>
      <c r="B10" s="112"/>
      <c r="C10" s="113">
        <v>300</v>
      </c>
    </row>
    <row r="11" spans="1:4" ht="18" customHeight="1" thickBot="1">
      <c r="A11" s="87" t="s">
        <v>72</v>
      </c>
      <c r="B11" s="116"/>
      <c r="C11" s="115">
        <v>250</v>
      </c>
    </row>
    <row r="12" spans="1:4" ht="18" customHeight="1">
      <c r="A12" s="100" t="s">
        <v>47</v>
      </c>
      <c r="B12" s="111">
        <v>1100</v>
      </c>
      <c r="C12" s="111">
        <v>1100</v>
      </c>
      <c r="D12">
        <v>1100</v>
      </c>
    </row>
    <row r="13" spans="1:4" ht="18" customHeight="1">
      <c r="A13" s="101" t="s">
        <v>36</v>
      </c>
      <c r="B13" s="112"/>
      <c r="C13" s="112"/>
    </row>
    <row r="14" spans="1:4" ht="18" customHeight="1">
      <c r="A14" s="101" t="s">
        <v>37</v>
      </c>
      <c r="B14" s="112"/>
      <c r="C14" s="112"/>
    </row>
    <row r="15" spans="1:4" ht="18" customHeight="1">
      <c r="A15" s="101" t="s">
        <v>38</v>
      </c>
      <c r="B15" s="112"/>
      <c r="C15" s="112"/>
    </row>
    <row r="16" spans="1:4" ht="18" customHeight="1">
      <c r="A16" s="101" t="s">
        <v>66</v>
      </c>
      <c r="B16" s="112"/>
      <c r="C16" s="112"/>
    </row>
    <row r="17" spans="1:4" ht="27.75" customHeight="1" thickBot="1">
      <c r="A17" s="101" t="s">
        <v>68</v>
      </c>
      <c r="B17" s="112"/>
      <c r="C17" s="112"/>
    </row>
    <row r="18" spans="1:4" ht="18" customHeight="1">
      <c r="A18" s="100" t="s">
        <v>64</v>
      </c>
      <c r="B18" s="111">
        <v>400</v>
      </c>
      <c r="C18" s="111">
        <v>650</v>
      </c>
      <c r="D18">
        <v>400</v>
      </c>
    </row>
    <row r="19" spans="1:4" ht="18" customHeight="1">
      <c r="A19" s="101" t="s">
        <v>69</v>
      </c>
      <c r="B19" s="112"/>
      <c r="C19" s="112"/>
    </row>
    <row r="20" spans="1:4" ht="18" customHeight="1">
      <c r="A20" s="101" t="s">
        <v>70</v>
      </c>
      <c r="B20" s="114"/>
      <c r="C20" s="112"/>
    </row>
    <row r="21" spans="1:4" ht="18" customHeight="1" thickBot="1">
      <c r="A21" s="103" t="s">
        <v>39</v>
      </c>
      <c r="B21" s="117"/>
      <c r="C21" s="117"/>
    </row>
    <row r="22" spans="1:4" ht="18" customHeight="1">
      <c r="A22" s="100" t="s">
        <v>48</v>
      </c>
      <c r="B22" s="111">
        <v>350</v>
      </c>
      <c r="C22" s="111">
        <v>350</v>
      </c>
      <c r="D22">
        <v>350</v>
      </c>
    </row>
    <row r="23" spans="1:4" ht="18" customHeight="1">
      <c r="A23" s="101" t="s">
        <v>49</v>
      </c>
      <c r="B23" s="112"/>
      <c r="C23" s="112"/>
    </row>
    <row r="24" spans="1:4" ht="18" customHeight="1">
      <c r="A24" s="101" t="s">
        <v>50</v>
      </c>
      <c r="B24" s="112"/>
      <c r="C24" s="112"/>
    </row>
    <row r="25" spans="1:4" ht="18" customHeight="1">
      <c r="A25" s="101" t="s">
        <v>51</v>
      </c>
      <c r="B25" s="112"/>
      <c r="C25" s="112"/>
    </row>
    <row r="26" spans="1:4" ht="18" customHeight="1">
      <c r="A26" s="101" t="s">
        <v>52</v>
      </c>
      <c r="B26" s="112"/>
      <c r="C26" s="112"/>
    </row>
    <row r="27" spans="1:4" ht="18" customHeight="1">
      <c r="A27" s="101" t="s">
        <v>53</v>
      </c>
      <c r="B27" s="112"/>
      <c r="C27" s="112"/>
    </row>
    <row r="28" spans="1:4" ht="18" customHeight="1">
      <c r="A28" s="101" t="s">
        <v>54</v>
      </c>
      <c r="B28" s="112"/>
      <c r="C28" s="112"/>
    </row>
    <row r="29" spans="1:4" ht="18" customHeight="1" thickBot="1">
      <c r="A29" s="103" t="s">
        <v>55</v>
      </c>
      <c r="B29" s="116"/>
      <c r="C29" s="117"/>
    </row>
    <row r="30" spans="1:4" ht="18" customHeight="1">
      <c r="A30" s="100" t="s">
        <v>56</v>
      </c>
      <c r="B30" s="118"/>
      <c r="C30" s="119">
        <v>350</v>
      </c>
    </row>
    <row r="31" spans="1:4" ht="18" customHeight="1">
      <c r="A31" s="101" t="s">
        <v>57</v>
      </c>
      <c r="B31" s="120"/>
      <c r="C31" s="121"/>
    </row>
    <row r="32" spans="1:4" ht="18" customHeight="1" thickBot="1">
      <c r="A32" s="103" t="s">
        <v>58</v>
      </c>
      <c r="B32" s="122"/>
      <c r="C32" s="123"/>
    </row>
    <row r="33" spans="1:4" ht="18" customHeight="1" thickBot="1">
      <c r="A33" s="83" t="s">
        <v>59</v>
      </c>
      <c r="B33" s="124">
        <f>SUM(B2:B32)-B8</f>
        <v>2950</v>
      </c>
      <c r="C33" s="124">
        <f>SUM(C2:C32)-C9</f>
        <v>4350</v>
      </c>
      <c r="D33" s="124">
        <f>SUM(D2:D32)-D8</f>
        <v>2950</v>
      </c>
    </row>
    <row r="34" spans="1:4" ht="18" customHeight="1" thickBot="1">
      <c r="A34" s="83" t="s">
        <v>60</v>
      </c>
      <c r="B34" s="124">
        <f>B33*20/100</f>
        <v>590</v>
      </c>
      <c r="C34" s="124">
        <f>C33*20/100</f>
        <v>870</v>
      </c>
      <c r="D34" s="124">
        <f>D33*20/100</f>
        <v>590</v>
      </c>
    </row>
    <row r="35" spans="1:4" ht="18" customHeight="1" thickBot="1">
      <c r="A35" s="83" t="s">
        <v>61</v>
      </c>
      <c r="B35" s="124">
        <f>B33+B34</f>
        <v>3540</v>
      </c>
      <c r="C35" s="124">
        <f>C33+C34</f>
        <v>5220</v>
      </c>
      <c r="D35" s="124">
        <f>D33+D34</f>
        <v>3540</v>
      </c>
    </row>
    <row r="36" spans="1:4" ht="18" customHeight="1"/>
  </sheetData>
  <mergeCells count="2">
    <mergeCell ref="B30:B32"/>
    <mergeCell ref="C30:C32"/>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Veramac</vt:lpstr>
      <vt:lpstr>Rosin</vt:lpstr>
      <vt:lpstr>France Utilitaire</vt:lpstr>
      <vt:lpstr>Feuil1</vt:lpstr>
      <vt:lpstr>Feuil2</vt:lpstr>
      <vt:lpstr>Feuil1!Zone_d_impression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habiba</dc:creator>
  <cp:lastModifiedBy>Habiba</cp:lastModifiedBy>
  <cp:lastPrinted>2018-11-02T13:34:55Z</cp:lastPrinted>
  <dcterms:created xsi:type="dcterms:W3CDTF">2015-07-16T15:12:24Z</dcterms:created>
  <dcterms:modified xsi:type="dcterms:W3CDTF">2018-11-02T15:45:36Z</dcterms:modified>
</cp:coreProperties>
</file>