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15" yWindow="0" windowWidth="1980" windowHeight="7860" activeTab="2"/>
  </bookViews>
  <sheets>
    <sheet name="devis" sheetId="4" r:id="rId1"/>
    <sheet name="exemple" sheetId="2" r:id="rId2"/>
    <sheet name="new" sheetId="5" r:id="rId3"/>
  </sheets>
  <definedNames>
    <definedName name="_xlnm.Print_Area" localSheetId="0">devis!$A$1:$D$41</definedName>
  </definedNames>
  <calcPr calcId="125725" concurrentCalc="0"/>
</workbook>
</file>

<file path=xl/calcChain.xml><?xml version="1.0" encoding="utf-8"?>
<calcChain xmlns="http://schemas.openxmlformats.org/spreadsheetml/2006/main">
  <c r="Q3" i="5"/>
  <c r="Q4"/>
  <c r="V6"/>
  <c r="V3"/>
  <c r="V4"/>
  <c r="V5"/>
  <c r="G16"/>
  <c r="G21"/>
  <c r="G22"/>
  <c r="G23"/>
  <c r="G24"/>
  <c r="E24"/>
  <c r="F24"/>
  <c r="N5"/>
  <c r="N4"/>
  <c r="N11"/>
  <c r="Q11"/>
  <c r="R11"/>
  <c r="O11"/>
  <c r="P11"/>
  <c r="L11"/>
  <c r="M11"/>
  <c r="S4"/>
  <c r="S5"/>
  <c r="D16"/>
  <c r="D18"/>
  <c r="D19"/>
  <c r="D20"/>
  <c r="D21"/>
  <c r="D22"/>
  <c r="D24"/>
  <c r="H24"/>
  <c r="B24"/>
  <c r="I16"/>
  <c r="I17"/>
  <c r="C24"/>
  <c r="G8"/>
  <c r="G3"/>
  <c r="G9"/>
  <c r="G10"/>
  <c r="G11"/>
  <c r="D3"/>
  <c r="D5"/>
  <c r="D6"/>
  <c r="D7"/>
  <c r="D8"/>
  <c r="D9"/>
  <c r="D11"/>
  <c r="H11"/>
  <c r="E11"/>
  <c r="B11"/>
  <c r="I4"/>
  <c r="I5"/>
  <c r="F11"/>
  <c r="C11"/>
  <c r="D23" i="4"/>
  <c r="D22"/>
  <c r="D21"/>
  <c r="D26"/>
  <c r="D24"/>
  <c r="D25"/>
  <c r="B27"/>
  <c r="E21" i="2"/>
  <c r="E22"/>
  <c r="E23"/>
  <c r="E26"/>
  <c r="E27"/>
  <c r="E29"/>
  <c r="E30"/>
  <c r="E28"/>
  <c r="E20"/>
  <c r="E24"/>
  <c r="D2"/>
  <c r="B28" i="4"/>
  <c r="B29"/>
  <c r="E25" i="2"/>
  <c r="E31"/>
</calcChain>
</file>

<file path=xl/sharedStrings.xml><?xml version="1.0" encoding="utf-8"?>
<sst xmlns="http://schemas.openxmlformats.org/spreadsheetml/2006/main" count="104" uniqueCount="89">
  <si>
    <t>DEVIS</t>
  </si>
  <si>
    <t>Délais de réalisation : 3 semaines</t>
  </si>
  <si>
    <t xml:space="preserve">offre valable 3 mois </t>
  </si>
  <si>
    <t>Désignation</t>
  </si>
  <si>
    <t>Unité</t>
  </si>
  <si>
    <t>Prix unitaire HT</t>
  </si>
  <si>
    <t>Total</t>
  </si>
  <si>
    <t>numéro de devis :</t>
  </si>
  <si>
    <t>Total HT</t>
  </si>
  <si>
    <t>T.V.A 19,6</t>
  </si>
  <si>
    <t>Total TTC</t>
  </si>
  <si>
    <t xml:space="preserve">Quantité </t>
  </si>
  <si>
    <t>kg</t>
  </si>
  <si>
    <t>m</t>
  </si>
  <si>
    <t>Imperasset sorore imperatoris quadriennio atque cum cum et Constantini pertaesus imperasset.</t>
  </si>
  <si>
    <t>Sorore in imperasset interitu imperasset sorore imperatoris quadriennio atque cum et Constantini pertaesus imperasset.</t>
  </si>
  <si>
    <t>sorore imperatoris quadriennio atque</t>
  </si>
  <si>
    <t>Hortatore discesseris illo triennio tot</t>
  </si>
  <si>
    <t>ec in cum dederis adsiduitati amicitiam</t>
  </si>
  <si>
    <t>eadem indiscretus</t>
  </si>
  <si>
    <t>imperatoris quadriennio atque</t>
  </si>
  <si>
    <t>jour</t>
  </si>
  <si>
    <t>heure</t>
  </si>
  <si>
    <t>m2</t>
  </si>
  <si>
    <t>T.V.A 5,5</t>
  </si>
  <si>
    <t>Cachet, date et signature du client</t>
  </si>
  <si>
    <t>"Lu et approuvé. Bon pour accord."</t>
  </si>
  <si>
    <t>Julie DERRADJI, Gérante</t>
  </si>
  <si>
    <t xml:space="preserve">précédés du nom &amp; prénom du signataire et de la mention </t>
  </si>
  <si>
    <t>(à retourner scanné par mail ou par courrier)</t>
  </si>
  <si>
    <t>PRESTATIONS</t>
  </si>
  <si>
    <t>PRIX UNITAIRE HT EN EUROS</t>
  </si>
  <si>
    <t>TOTAL HT</t>
  </si>
  <si>
    <t xml:space="preserve">MONTANT TOTAL HT </t>
  </si>
  <si>
    <t>TVA - 20%</t>
  </si>
  <si>
    <t>MONTANT TOTAL TTC</t>
  </si>
  <si>
    <r>
      <rPr>
        <b/>
        <sz val="12"/>
        <color indexed="8"/>
        <rFont val="ClementePDag"/>
      </rPr>
      <t>Conditions de paiement :</t>
    </r>
    <r>
      <rPr>
        <sz val="12"/>
        <color indexed="8"/>
        <rFont val="ClementePDag"/>
      </rPr>
      <t xml:space="preserve"> Règlement par chèque ou virement, 40% à la commande, 30% à la validation du maquetage des pages, préalablement définies, et le solde à la mise en ligne du site.</t>
    </r>
  </si>
  <si>
    <t>Pour Veramac</t>
  </si>
  <si>
    <t>Pour la SARL Unipersonnelle Cap Développement</t>
  </si>
  <si>
    <r>
      <t xml:space="preserve">Création d'un site web sous WordPress d'environ 15 pages                                                                                                       </t>
    </r>
    <r>
      <rPr>
        <sz val="13"/>
        <rFont val="ClementePDag"/>
      </rPr>
      <t>Mise en ligne dans le courant 4ème trimestre 2015 - Date exate à déterminer</t>
    </r>
  </si>
  <si>
    <r>
      <rPr>
        <b/>
        <sz val="12"/>
        <color indexed="8"/>
        <rFont val="ClementePDag"/>
      </rPr>
      <t>Informations complémentaires :</t>
    </r>
    <r>
      <rPr>
        <sz val="12"/>
        <color indexed="8"/>
        <rFont val="ClementePDag"/>
      </rPr>
      <t xml:space="preserve"> 
Le présent devis se base sur le compte-rendu de réunion daté du 04 mai 2015, validé par vos soins
Dans le cadre de la création graphique, vous serez amené à créer un compte auprès d'une banque d'image, type Fotolia. Et ce afin d'acheter les droits d'utilisation des visuels qui seront sélectionnés.</t>
    </r>
  </si>
  <si>
    <t>Devis n° 2015-06-01 du 11 Juin 2015</t>
  </si>
  <si>
    <t>En date du 11/06/2015</t>
  </si>
  <si>
    <t>QUANTITE (en heures)</t>
  </si>
  <si>
    <r>
      <t xml:space="preserve">Etape 6 - Rédaction de contenus
</t>
    </r>
    <r>
      <rPr>
        <sz val="13"/>
        <color rgb="FF192364"/>
        <rFont val="Wingdings"/>
        <charset val="2"/>
      </rPr>
      <t>Ä</t>
    </r>
    <r>
      <rPr>
        <b/>
        <sz val="13"/>
        <rFont val="ClementePDag"/>
      </rPr>
      <t xml:space="preserve"> </t>
    </r>
    <r>
      <rPr>
        <sz val="13"/>
        <rFont val="ClementePDag"/>
      </rPr>
      <t xml:space="preserve">Page d'accueil + les 6 pages de prestations </t>
    </r>
  </si>
  <si>
    <r>
      <t xml:space="preserve">Etapes 9 et 10 - Livraison des sources graphiques du site - Maintient du référencement - Présentation et mise en ligne du site                                                                      </t>
    </r>
    <r>
      <rPr>
        <sz val="13"/>
        <rFont val="ClementePDag"/>
      </rPr>
      <t xml:space="preserve">                                                                                                                                           </t>
    </r>
    <r>
      <rPr>
        <sz val="13"/>
        <color indexed="10"/>
        <rFont val="Wingdings"/>
        <charset val="2"/>
      </rPr>
      <t/>
    </r>
  </si>
  <si>
    <r>
      <t xml:space="preserve">Etape 11 - </t>
    </r>
    <r>
      <rPr>
        <b/>
        <sz val="13"/>
        <rFont val="ClementePDag"/>
      </rPr>
      <t>Support d'utilisation de WordPress</t>
    </r>
    <r>
      <rPr>
        <sz val="13"/>
        <color indexed="10"/>
        <rFont val="Wingdings"/>
        <charset val="2"/>
      </rPr>
      <t/>
    </r>
  </si>
  <si>
    <r>
      <t xml:space="preserve">Etapes 7 et 8 - Découpage, développement et intégration                                                                       </t>
    </r>
    <r>
      <rPr>
        <sz val="13"/>
        <rFont val="ClementePDag"/>
      </rPr>
      <t xml:space="preserve">                                                                                                                                           </t>
    </r>
    <r>
      <rPr>
        <sz val="13"/>
        <color indexed="56"/>
        <rFont val="Wingdings"/>
        <charset val="2"/>
      </rPr>
      <t>Ä</t>
    </r>
    <r>
      <rPr>
        <sz val="13"/>
        <rFont val="ClementePDag"/>
      </rPr>
      <t xml:space="preserve"> Mise en place du CMS 
</t>
    </r>
    <r>
      <rPr>
        <sz val="13"/>
        <color indexed="56"/>
        <rFont val="Wingdings"/>
        <charset val="2"/>
      </rPr>
      <t>Ä</t>
    </r>
    <r>
      <rPr>
        <sz val="13"/>
        <rFont val="ClementePDag"/>
      </rPr>
      <t xml:space="preserve"> Découpage et intégration de la maquette du site, des visuels, contenus textuels 
</t>
    </r>
    <r>
      <rPr>
        <sz val="13"/>
        <color rgb="FF192364"/>
        <rFont val="Wingdings"/>
        <charset val="2"/>
      </rPr>
      <t>Ä</t>
    </r>
    <r>
      <rPr>
        <sz val="13"/>
        <rFont val="ClementePDag"/>
      </rPr>
      <t xml:space="preserve"> Développement des fonctionnalités                                                                  </t>
    </r>
    <r>
      <rPr>
        <i/>
        <sz val="12"/>
        <rFont val="ClementePDag"/>
      </rPr>
      <t>Fonctionnalités identifiées et prévues au devis :</t>
    </r>
    <r>
      <rPr>
        <sz val="12"/>
        <rFont val="ClementePDag"/>
      </rPr>
      <t xml:space="preserve"> formulaire de contact, espace client privé, actualités, newsletter, FAQ et lightbox.</t>
    </r>
  </si>
  <si>
    <r>
      <t xml:space="preserve">Etapes 1 à 4 - Réalisation du Cahier des charges
</t>
    </r>
    <r>
      <rPr>
        <sz val="13"/>
        <color indexed="56"/>
        <rFont val="Wingdings"/>
        <charset val="2"/>
      </rPr>
      <t>Ä</t>
    </r>
    <r>
      <rPr>
        <sz val="13"/>
        <rFont val="ClementePDag"/>
      </rPr>
      <t xml:space="preserve"> Partie graphique : zoning des pages spécifiques (4 à 5 pages définir avec vous) et proposition pour la navigation.                                                                      </t>
    </r>
    <r>
      <rPr>
        <sz val="13"/>
        <color indexed="56"/>
        <rFont val="Wingdings"/>
        <charset val="2"/>
      </rPr>
      <t>Ä</t>
    </r>
    <r>
      <rPr>
        <sz val="13"/>
        <rFont val="ClementePDag"/>
      </rPr>
      <t xml:space="preserve"> Partie technique : analyse des statistiques, présentation par page des fonctionnalités, contenus textuels, visuels, ... existants et à créer.
</t>
    </r>
    <r>
      <rPr>
        <sz val="13"/>
        <color indexed="56"/>
        <rFont val="Wingdings"/>
        <charset val="2"/>
      </rPr>
      <t>Ä</t>
    </r>
    <r>
      <rPr>
        <sz val="13"/>
        <rFont val="ClementePDag"/>
      </rPr>
      <t xml:space="preserve"> Validation du Cahier des charges</t>
    </r>
  </si>
  <si>
    <r>
      <t xml:space="preserve">Etape 5 - Maquettage du site
</t>
    </r>
    <r>
      <rPr>
        <sz val="13"/>
        <color rgb="FF192364"/>
        <rFont val="Wingdings"/>
        <charset val="2"/>
      </rPr>
      <t>Ä</t>
    </r>
    <r>
      <rPr>
        <b/>
        <sz val="13"/>
        <rFont val="ClementePDag"/>
      </rPr>
      <t xml:space="preserve"> </t>
    </r>
    <r>
      <rPr>
        <sz val="13"/>
        <rFont val="ClementePDag"/>
      </rPr>
      <t>Proposition graphique (5 à 6 pages à définir ensemble) : 
Phase 1- Proposition de 3 versions pour la page d'accueil, puis validation
Phase 2 - Déclinaison en fonction de la page d'accueil choisie et proposition de 2 versions pour le reste des pages.</t>
    </r>
    <r>
      <rPr>
        <b/>
        <sz val="13"/>
        <rFont val="ClementePDag"/>
      </rPr>
      <t xml:space="preserve">
</t>
    </r>
    <r>
      <rPr>
        <sz val="13"/>
        <color indexed="56"/>
        <rFont val="Wingdings"/>
        <charset val="2"/>
      </rPr>
      <t>Ä</t>
    </r>
    <r>
      <rPr>
        <sz val="13"/>
        <rFont val="ClementePDag"/>
      </rPr>
      <t xml:space="preserve"> Intégration des modifications (un maximum de 2 aller/retour pour chaque phase).                                                                                                                </t>
    </r>
  </si>
  <si>
    <t>Réunion</t>
  </si>
  <si>
    <t>Stats</t>
  </si>
  <si>
    <t>Maquette</t>
  </si>
  <si>
    <t>Val maq</t>
  </si>
  <si>
    <t>Contenu</t>
  </si>
  <si>
    <t>Inté/dév</t>
  </si>
  <si>
    <t>Liv site</t>
  </si>
  <si>
    <t xml:space="preserve">Veramac </t>
  </si>
  <si>
    <t>Rosin</t>
  </si>
  <si>
    <t>Nbr H total</t>
  </si>
  <si>
    <t>Tarif M à l'heure</t>
  </si>
  <si>
    <t xml:space="preserve">France Utilitaire </t>
  </si>
  <si>
    <t xml:space="preserve">Habiba </t>
  </si>
  <si>
    <t>Tarif journée</t>
  </si>
  <si>
    <t xml:space="preserve">Julie </t>
  </si>
  <si>
    <t>Julie</t>
  </si>
  <si>
    <t>Habiba</t>
  </si>
  <si>
    <t>Préconisations</t>
  </si>
  <si>
    <t>Nbr J total</t>
  </si>
  <si>
    <t>Tarif M /j</t>
  </si>
  <si>
    <t>Analyse stats</t>
  </si>
  <si>
    <t>Support+MEL</t>
  </si>
  <si>
    <t>1/2j Form + MEL</t>
  </si>
  <si>
    <t>Je me suis permise de te proposer qq modifs, sur la partie qui te concerne.</t>
  </si>
  <si>
    <t>Tu en penses quoi ?</t>
  </si>
  <si>
    <t>Contenu (dt 1RDV)</t>
  </si>
  <si>
    <t>Comparaison avec tarifs à l'H</t>
  </si>
  <si>
    <t>Total à journée</t>
  </si>
  <si>
    <t>Pour Habiba</t>
  </si>
  <si>
    <t xml:space="preserve">Tu as eux le temps de regarder pour la partie Inté/Dév ? </t>
  </si>
  <si>
    <t>Pour info, j'avais noté 30h pour toi (pour Veramac).</t>
  </si>
  <si>
    <t>Tu peux en profiter pour regarder pour Rosin ? Et la partie référencement ?</t>
  </si>
  <si>
    <t>Dans ce cas, par exemple, on passe à 4020€HT</t>
  </si>
  <si>
    <t>J'aimerais pouvoir envoyer les 3 devis à la fin de cette semaine. Tu penses avoir un peu de temps ??</t>
  </si>
  <si>
    <t xml:space="preserve">Avec du recul, je trouve Veramac un peu trop cher. Je pense qu'un devis plus proche des 4000€ serait plus juste. </t>
  </si>
  <si>
    <t xml:space="preserve">A ce sujet, pour te faire (je l'espère) gagner du temps, je suis partie dans le devis </t>
  </si>
  <si>
    <t xml:space="preserve">
sur ce que tu avais fais pour EFM.</t>
  </si>
  <si>
    <t xml:space="preserve">"Maquettage" </t>
  </si>
  <si>
    <t>pour l'informaticien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</si>
</sst>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164" formatCode="[$-40C]d\ mmmm\ yyyy;@"/>
    <numFmt numFmtId="165" formatCode="#,##0.00\ &quot;€&quot;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Calibri"/>
      <family val="2"/>
    </font>
    <font>
      <b/>
      <sz val="16"/>
      <name val="ClementePDag"/>
    </font>
    <font>
      <b/>
      <sz val="13"/>
      <name val="ClementePDag"/>
    </font>
    <font>
      <sz val="13"/>
      <name val="ClementePDag"/>
    </font>
    <font>
      <sz val="12"/>
      <name val="ClementePDag"/>
    </font>
    <font>
      <sz val="13.5"/>
      <color indexed="8"/>
      <name val="ClementePDag"/>
    </font>
    <font>
      <b/>
      <sz val="12"/>
      <name val="ClementePDag"/>
    </font>
    <font>
      <sz val="10.5"/>
      <name val="ClementePDag"/>
    </font>
    <font>
      <i/>
      <sz val="10"/>
      <name val="ClementePDag"/>
    </font>
    <font>
      <sz val="13"/>
      <color indexed="10"/>
      <name val="Wingdings"/>
      <charset val="2"/>
    </font>
    <font>
      <sz val="12"/>
      <color indexed="8"/>
      <name val="ClementePDag"/>
    </font>
    <font>
      <b/>
      <sz val="12"/>
      <color indexed="8"/>
      <name val="ClementePDag"/>
    </font>
    <font>
      <i/>
      <sz val="12"/>
      <name val="ClementePDag"/>
    </font>
    <font>
      <sz val="13"/>
      <color indexed="56"/>
      <name val="Wingdings"/>
      <charset val="2"/>
    </font>
    <font>
      <sz val="10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sz val="13.5"/>
      <color theme="1"/>
      <name val="ClementePDag"/>
    </font>
    <font>
      <b/>
      <sz val="13"/>
      <color theme="0"/>
      <name val="ClementePDag"/>
    </font>
    <font>
      <b/>
      <sz val="13.5"/>
      <color theme="0"/>
      <name val="ClementePDag"/>
    </font>
    <font>
      <sz val="13.5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3" tint="0.39997558519241921"/>
      <name val="Arial Black"/>
      <family val="2"/>
    </font>
    <font>
      <b/>
      <sz val="14"/>
      <name val="ClementePDag"/>
    </font>
    <font>
      <sz val="13"/>
      <color rgb="FF192364"/>
      <name val="Wingdings"/>
      <charset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9E9B3"/>
        <bgColor indexed="64"/>
      </patternFill>
    </fill>
    <fill>
      <patternFill patternType="solid">
        <fgColor rgb="FFF8F7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theme="0"/>
      </right>
      <top/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dashed">
        <color theme="0"/>
      </left>
      <right/>
      <top/>
      <bottom/>
      <diagonal/>
    </border>
    <border>
      <left style="dashed">
        <color theme="0" tint="-0.24994659260841701"/>
      </left>
      <right style="dashed">
        <color theme="0" tint="-0.24994659260841701"/>
      </right>
      <top/>
      <bottom style="dashed">
        <color theme="0" tint="-0.24994659260841701"/>
      </bottom>
      <diagonal/>
    </border>
    <border>
      <left/>
      <right style="dashed">
        <color theme="0"/>
      </right>
      <top style="dashed">
        <color theme="0" tint="-0.499984740745262"/>
      </top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/>
      <right/>
      <top style="dashed">
        <color theme="0"/>
      </top>
      <bottom/>
      <diagonal/>
    </border>
    <border>
      <left style="dashed">
        <color theme="0" tint="-0.24994659260841701"/>
      </left>
      <right style="dashed">
        <color theme="0" tint="-0.24994659260841701"/>
      </right>
      <top/>
      <bottom style="dashed">
        <color theme="0" tint="-0.499984740745262"/>
      </bottom>
      <diagonal/>
    </border>
    <border>
      <left style="dashed">
        <color theme="0"/>
      </left>
      <right style="dashed">
        <color theme="0"/>
      </right>
      <top style="dashed">
        <color theme="0" tint="-0.499984740745262"/>
      </top>
      <bottom style="dashed">
        <color theme="0"/>
      </bottom>
      <diagonal/>
    </border>
    <border>
      <left style="dashed">
        <color theme="0"/>
      </left>
      <right/>
      <top style="dashed">
        <color theme="0" tint="-0.499984740745262"/>
      </top>
      <bottom style="dashed">
        <color theme="0"/>
      </bottom>
      <diagonal/>
    </border>
    <border>
      <left style="dashed">
        <color theme="0" tint="-0.24994659260841701"/>
      </left>
      <right/>
      <top/>
      <bottom style="dashed">
        <color theme="0" tint="-0.24994659260841701"/>
      </bottom>
      <diagonal/>
    </border>
    <border>
      <left/>
      <right/>
      <top/>
      <bottom style="dashed">
        <color theme="0" tint="-0.24994659260841701"/>
      </bottom>
      <diagonal/>
    </border>
    <border>
      <left/>
      <right style="dashed">
        <color theme="0" tint="-0.24994659260841701"/>
      </right>
      <top/>
      <bottom style="dashed">
        <color theme="0" tint="-0.24994659260841701"/>
      </bottom>
      <diagonal/>
    </border>
    <border>
      <left style="dashed">
        <color theme="0"/>
      </left>
      <right style="dashed">
        <color theme="0"/>
      </right>
      <top style="dashed">
        <color theme="0"/>
      </top>
      <bottom style="dashed">
        <color theme="0"/>
      </bottom>
      <diagonal/>
    </border>
    <border>
      <left style="dashed">
        <color theme="0"/>
      </left>
      <right/>
      <top style="dashed">
        <color theme="0"/>
      </top>
      <bottom style="dashed">
        <color theme="0"/>
      </bottom>
      <diagonal/>
    </border>
    <border>
      <left style="dashed">
        <color theme="0"/>
      </left>
      <right style="dashed">
        <color theme="0"/>
      </right>
      <top style="dashed">
        <color theme="0"/>
      </top>
      <bottom/>
      <diagonal/>
    </border>
    <border>
      <left style="dashed">
        <color theme="0"/>
      </left>
      <right/>
      <top style="dashed">
        <color theme="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8" fillId="0" borderId="0" xfId="0" applyFont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65" fontId="2" fillId="3" borderId="1" xfId="0" applyNumberFormat="1" applyFont="1" applyFill="1" applyBorder="1"/>
    <xf numFmtId="0" fontId="3" fillId="2" borderId="1" xfId="0" applyFont="1" applyFill="1" applyBorder="1"/>
    <xf numFmtId="165" fontId="3" fillId="2" borderId="1" xfId="0" applyNumberFormat="1" applyFont="1" applyFill="1" applyBorder="1"/>
    <xf numFmtId="164" fontId="19" fillId="0" borderId="0" xfId="0" applyNumberFormat="1" applyFont="1" applyAlignment="1"/>
    <xf numFmtId="0" fontId="19" fillId="0" borderId="0" xfId="0" applyFont="1"/>
    <xf numFmtId="0" fontId="19" fillId="4" borderId="0" xfId="0" applyFont="1" applyFill="1"/>
    <xf numFmtId="0" fontId="19" fillId="0" borderId="0" xfId="0" applyFont="1" applyBorder="1"/>
    <xf numFmtId="0" fontId="19" fillId="0" borderId="0" xfId="0" applyFont="1" applyFill="1"/>
    <xf numFmtId="0" fontId="8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Border="1"/>
    <xf numFmtId="0" fontId="21" fillId="5" borderId="2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20" fillId="4" borderId="0" xfId="0" applyFont="1" applyFill="1" applyAlignment="1">
      <alignment horizontal="left" vertical="center" wrapText="1"/>
    </xf>
    <xf numFmtId="0" fontId="19" fillId="0" borderId="0" xfId="0" applyFont="1" applyAlignment="1">
      <alignment vertical="center"/>
    </xf>
    <xf numFmtId="165" fontId="6" fillId="0" borderId="5" xfId="0" applyNumberFormat="1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vertical="center" wrapText="1"/>
    </xf>
    <xf numFmtId="0" fontId="22" fillId="5" borderId="7" xfId="0" applyFont="1" applyFill="1" applyBorder="1" applyAlignment="1">
      <alignment vertical="center" wrapText="1"/>
    </xf>
    <xf numFmtId="0" fontId="22" fillId="5" borderId="8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23" fillId="0" borderId="0" xfId="0" applyFont="1" applyFill="1"/>
    <xf numFmtId="0" fontId="24" fillId="0" borderId="0" xfId="0" applyFont="1" applyFill="1"/>
    <xf numFmtId="0" fontId="6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165" fontId="6" fillId="0" borderId="9" xfId="0" applyNumberFormat="1" applyFont="1" applyFill="1" applyBorder="1" applyAlignment="1">
      <alignment horizontal="center" vertical="center" wrapText="1"/>
    </xf>
    <xf numFmtId="165" fontId="19" fillId="0" borderId="0" xfId="0" applyNumberFormat="1" applyFont="1" applyAlignment="1"/>
    <xf numFmtId="165" fontId="19" fillId="0" borderId="0" xfId="0" applyNumberFormat="1" applyFont="1"/>
    <xf numFmtId="0" fontId="28" fillId="0" borderId="0" xfId="0" applyFont="1" applyAlignment="1">
      <alignment wrapText="1"/>
    </xf>
    <xf numFmtId="0" fontId="0" fillId="8" borderId="0" xfId="0" applyFill="1"/>
    <xf numFmtId="0" fontId="28" fillId="8" borderId="0" xfId="0" applyFont="1" applyFill="1"/>
    <xf numFmtId="0" fontId="0" fillId="8" borderId="19" xfId="0" applyFill="1" applyBorder="1"/>
    <xf numFmtId="0" fontId="0" fillId="8" borderId="0" xfId="0" applyFill="1" applyBorder="1"/>
    <xf numFmtId="0" fontId="28" fillId="8" borderId="0" xfId="0" applyFont="1" applyFill="1" applyBorder="1"/>
    <xf numFmtId="0" fontId="0" fillId="9" borderId="0" xfId="0" applyFill="1" applyBorder="1"/>
    <xf numFmtId="0" fontId="0" fillId="9" borderId="0" xfId="0" applyFill="1"/>
    <xf numFmtId="0" fontId="0" fillId="0" borderId="0" xfId="0" applyFill="1"/>
    <xf numFmtId="0" fontId="28" fillId="0" borderId="0" xfId="0" applyFont="1"/>
    <xf numFmtId="0" fontId="0" fillId="0" borderId="0" xfId="0" applyFont="1" applyAlignment="1"/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wrapText="1"/>
    </xf>
    <xf numFmtId="0" fontId="14" fillId="6" borderId="0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8" fontId="22" fillId="5" borderId="10" xfId="0" applyNumberFormat="1" applyFont="1" applyFill="1" applyBorder="1" applyAlignment="1">
      <alignment horizontal="right" vertical="center" wrapText="1"/>
    </xf>
    <xf numFmtId="8" fontId="22" fillId="5" borderId="11" xfId="0" applyNumberFormat="1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left" vertical="center" wrapText="1"/>
    </xf>
    <xf numFmtId="8" fontId="22" fillId="5" borderId="15" xfId="0" applyNumberFormat="1" applyFont="1" applyFill="1" applyBorder="1" applyAlignment="1">
      <alignment horizontal="right" vertical="center" wrapText="1"/>
    </xf>
    <xf numFmtId="8" fontId="22" fillId="5" borderId="16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8" fontId="22" fillId="5" borderId="17" xfId="0" applyNumberFormat="1" applyFont="1" applyFill="1" applyBorder="1" applyAlignment="1">
      <alignment horizontal="right" vertical="center" wrapText="1"/>
    </xf>
    <xf numFmtId="8" fontId="22" fillId="5" borderId="18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horizontal="center" vertical="center" wrapText="1"/>
    </xf>
    <xf numFmtId="164" fontId="0" fillId="0" borderId="0" xfId="0" applyNumberFormat="1"/>
    <xf numFmtId="0" fontId="1" fillId="0" borderId="0" xfId="0" applyFont="1" applyBorder="1" applyAlignment="1">
      <alignment wrapText="1"/>
    </xf>
    <xf numFmtId="0" fontId="25" fillId="7" borderId="0" xfId="0" applyFont="1" applyFill="1"/>
    <xf numFmtId="0" fontId="0" fillId="8" borderId="0" xfId="0" applyFill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28" fillId="8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9236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9525</xdr:rowOff>
    </xdr:from>
    <xdr:to>
      <xdr:col>0</xdr:col>
      <xdr:colOff>1123950</xdr:colOff>
      <xdr:row>5</xdr:row>
      <xdr:rowOff>190500</xdr:rowOff>
    </xdr:to>
    <xdr:pic>
      <xdr:nvPicPr>
        <xdr:cNvPr id="5215" name="Image 4" descr="LogoCAPDEV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38125"/>
          <a:ext cx="10858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35</xdr:row>
      <xdr:rowOff>200025</xdr:rowOff>
    </xdr:from>
    <xdr:to>
      <xdr:col>0</xdr:col>
      <xdr:colOff>2257425</xdr:colOff>
      <xdr:row>40</xdr:row>
      <xdr:rowOff>142876</xdr:rowOff>
    </xdr:to>
    <xdr:pic>
      <xdr:nvPicPr>
        <xdr:cNvPr id="5216" name="Image 5" descr="Signature Cap Dév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7076" b="11581"/>
        <a:stretch>
          <a:fillRect/>
        </a:stretch>
      </xdr:blipFill>
      <xdr:spPr bwMode="auto">
        <a:xfrm>
          <a:off x="9525" y="14458950"/>
          <a:ext cx="22479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2410690</xdr:colOff>
      <xdr:row>8</xdr:row>
      <xdr:rowOff>25111</xdr:rowOff>
    </xdr:from>
    <xdr:to>
      <xdr:col>1</xdr:col>
      <xdr:colOff>409574</xdr:colOff>
      <xdr:row>11</xdr:row>
      <xdr:rowOff>164523</xdr:rowOff>
    </xdr:to>
    <xdr:pic>
      <xdr:nvPicPr>
        <xdr:cNvPr id="5219" name="Image 10" descr="VERAMAC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10690" y="1852179"/>
          <a:ext cx="1982066" cy="8148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441614</xdr:colOff>
      <xdr:row>6</xdr:row>
      <xdr:rowOff>181841</xdr:rowOff>
    </xdr:from>
    <xdr:to>
      <xdr:col>4</xdr:col>
      <xdr:colOff>138775</xdr:colOff>
      <xdr:row>14</xdr:row>
      <xdr:rowOff>181757</xdr:rowOff>
    </xdr:to>
    <xdr:sp macro="" textlink="">
      <xdr:nvSpPr>
        <xdr:cNvPr id="15" name="ZoneTexte 14"/>
        <xdr:cNvSpPr txBox="1"/>
      </xdr:nvSpPr>
      <xdr:spPr>
        <a:xfrm>
          <a:off x="4424796" y="1532659"/>
          <a:ext cx="3455206" cy="1826984"/>
        </a:xfrm>
        <a:prstGeom prst="rect">
          <a:avLst/>
        </a:prstGeom>
        <a:noFill/>
        <a:ln w="19050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/>
          <a:endParaRPr lang="fr-FR" sz="200" b="1" smtClean="0">
            <a:solidFill>
              <a:schemeClr val="dk1"/>
            </a:solidFill>
            <a:latin typeface="Verdana" pitchFamily="34" charset="0"/>
            <a:ea typeface="Verdana" pitchFamily="34" charset="0"/>
            <a:cs typeface="Verdana" pitchFamily="34" charset="0"/>
          </a:endParaRPr>
        </a:p>
        <a:p>
          <a:pPr marL="0" indent="0" algn="l"/>
          <a:r>
            <a:rPr lang="fr-FR" sz="1600" b="1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>Veramac</a:t>
          </a:r>
        </a:p>
        <a:p>
          <a:pPr marL="0" indent="0" algn="l"/>
          <a:r>
            <a:rPr lang="fr-FR" sz="1300" b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>A l’attention de </a:t>
          </a:r>
          <a:r>
            <a:rPr lang="fr-FR" sz="1300" b="0" baseline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>Sylvain CHARBONNIER</a:t>
          </a:r>
          <a:endParaRPr lang="fr-FR" sz="1300" b="0" smtClean="0">
            <a:solidFill>
              <a:schemeClr val="dk1"/>
            </a:solidFill>
            <a:latin typeface="ClementePDag" pitchFamily="2" charset="0"/>
            <a:ea typeface="Verdana" pitchFamily="34" charset="0"/>
            <a:cs typeface="Verdana" pitchFamily="34" charset="0"/>
          </a:endParaRPr>
        </a:p>
        <a:p>
          <a:pPr marL="0" indent="0" algn="l"/>
          <a:r>
            <a:rPr lang="fr-FR" sz="1400">
              <a:solidFill>
                <a:schemeClr val="dk1"/>
              </a:solidFill>
              <a:latin typeface="ClementePDag" pitchFamily="2" charset="0"/>
              <a:ea typeface="+mn-ea"/>
              <a:cs typeface="+mn-cs"/>
            </a:rPr>
            <a:t>14A</a:t>
          </a:r>
          <a:r>
            <a:rPr lang="fr-FR" sz="1400" baseline="0">
              <a:solidFill>
                <a:schemeClr val="dk1"/>
              </a:solidFill>
              <a:latin typeface="ClementePDag" pitchFamily="2" charset="0"/>
              <a:ea typeface="+mn-ea"/>
              <a:cs typeface="+mn-cs"/>
            </a:rPr>
            <a:t> Impasse des Sapions</a:t>
          </a:r>
          <a:endParaRPr lang="fr-FR" sz="1400">
            <a:solidFill>
              <a:schemeClr val="dk1"/>
            </a:solidFill>
            <a:latin typeface="ClementePDag" pitchFamily="2" charset="0"/>
            <a:ea typeface="+mn-ea"/>
            <a:cs typeface="+mn-cs"/>
          </a:endParaRPr>
        </a:p>
        <a:p>
          <a:pPr marL="0" indent="0" algn="l"/>
          <a:r>
            <a:rPr lang="fr-FR" sz="1400">
              <a:solidFill>
                <a:schemeClr val="dk1"/>
              </a:solidFill>
              <a:latin typeface="ClementePDag" pitchFamily="2" charset="0"/>
              <a:ea typeface="+mn-ea"/>
              <a:cs typeface="+mn-cs"/>
            </a:rPr>
            <a:t>38300 RUY</a:t>
          </a:r>
          <a:r>
            <a:rPr lang="fr-FR" sz="1300" b="0" baseline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/>
          </a:r>
          <a:br>
            <a:rPr lang="fr-FR" sz="1300" b="0" baseline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</a:br>
          <a:r>
            <a:rPr lang="fr-FR" sz="1400">
              <a:solidFill>
                <a:schemeClr val="dk1"/>
              </a:solidFill>
              <a:latin typeface="ClementePDag" pitchFamily="2" charset="0"/>
              <a:ea typeface="+mn-ea"/>
              <a:cs typeface="+mn-cs"/>
            </a:rPr>
            <a:t>Tel : 06</a:t>
          </a:r>
          <a:r>
            <a:rPr lang="fr-FR" sz="1400" baseline="0">
              <a:solidFill>
                <a:schemeClr val="dk1"/>
              </a:solidFill>
              <a:latin typeface="ClementePDag" pitchFamily="2" charset="0"/>
              <a:ea typeface="+mn-ea"/>
              <a:cs typeface="+mn-cs"/>
            </a:rPr>
            <a:t> 15 51 79 55</a:t>
          </a:r>
        </a:p>
        <a:p>
          <a:pPr marL="0" indent="0" algn="l"/>
          <a:r>
            <a:rPr lang="fr-FR" sz="1400" b="0" baseline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>scharbonnier@veramac.fr</a:t>
          </a:r>
        </a:p>
      </xdr:txBody>
    </xdr:sp>
    <xdr:clientData/>
  </xdr:twoCellAnchor>
  <xdr:twoCellAnchor editAs="oneCell">
    <xdr:from>
      <xdr:col>5</xdr:col>
      <xdr:colOff>1666875</xdr:colOff>
      <xdr:row>9</xdr:row>
      <xdr:rowOff>38100</xdr:rowOff>
    </xdr:from>
    <xdr:to>
      <xdr:col>6</xdr:col>
      <xdr:colOff>0</xdr:colOff>
      <xdr:row>12</xdr:row>
      <xdr:rowOff>123825</xdr:rowOff>
    </xdr:to>
    <xdr:pic>
      <xdr:nvPicPr>
        <xdr:cNvPr id="16" name="Picture 1024" descr="Goji RH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6875" y="1885950"/>
          <a:ext cx="15906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3035011</xdr:colOff>
      <xdr:row>2</xdr:row>
      <xdr:rowOff>24246</xdr:rowOff>
    </xdr:from>
    <xdr:to>
      <xdr:col>1</xdr:col>
      <xdr:colOff>987136</xdr:colOff>
      <xdr:row>4</xdr:row>
      <xdr:rowOff>181842</xdr:rowOff>
    </xdr:to>
    <xdr:sp macro="" textlink="">
      <xdr:nvSpPr>
        <xdr:cNvPr id="17" name="Text Box 1061"/>
        <xdr:cNvSpPr txBox="1">
          <a:spLocks noChangeArrowheads="1"/>
        </xdr:cNvSpPr>
      </xdr:nvSpPr>
      <xdr:spPr bwMode="auto">
        <a:xfrm>
          <a:off x="3035011" y="474519"/>
          <a:ext cx="1935307" cy="6078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7F7F7F"/>
              </a:solidFill>
              <a:latin typeface="ClementePDag"/>
            </a:rPr>
            <a:t>Agence de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7F7F7F"/>
              </a:solidFill>
              <a:latin typeface="ClementePDag"/>
            </a:rPr>
            <a:t>Communication RH</a:t>
          </a:r>
        </a:p>
      </xdr:txBody>
    </xdr:sp>
    <xdr:clientData/>
  </xdr:twoCellAnchor>
  <xdr:twoCellAnchor>
    <xdr:from>
      <xdr:col>1</xdr:col>
      <xdr:colOff>415636</xdr:colOff>
      <xdr:row>7</xdr:row>
      <xdr:rowOff>85725</xdr:rowOff>
    </xdr:from>
    <xdr:to>
      <xdr:col>1</xdr:col>
      <xdr:colOff>415636</xdr:colOff>
      <xdr:row>12</xdr:row>
      <xdr:rowOff>164523</xdr:rowOff>
    </xdr:to>
    <xdr:cxnSp macro="">
      <xdr:nvCxnSpPr>
        <xdr:cNvPr id="20" name="AutoShape 1063"/>
        <xdr:cNvCxnSpPr>
          <a:cxnSpLocks noChangeShapeType="1"/>
        </xdr:cNvCxnSpPr>
      </xdr:nvCxnSpPr>
      <xdr:spPr bwMode="auto">
        <a:xfrm>
          <a:off x="4398818" y="1661680"/>
          <a:ext cx="0" cy="1230457"/>
        </a:xfrm>
        <a:prstGeom prst="straightConnector1">
          <a:avLst/>
        </a:prstGeom>
        <a:noFill/>
        <a:ln w="19050">
          <a:solidFill>
            <a:srgbClr val="192364"/>
          </a:solidFill>
          <a:round/>
          <a:headEnd/>
          <a:tailEnd/>
        </a:ln>
      </xdr:spPr>
    </xdr:cxnSp>
    <xdr:clientData/>
  </xdr:twoCellAnchor>
  <xdr:twoCellAnchor>
    <xdr:from>
      <xdr:col>5</xdr:col>
      <xdr:colOff>759400</xdr:colOff>
      <xdr:row>2</xdr:row>
      <xdr:rowOff>84857</xdr:rowOff>
    </xdr:from>
    <xdr:to>
      <xdr:col>5</xdr:col>
      <xdr:colOff>759400</xdr:colOff>
      <xdr:row>6</xdr:row>
      <xdr:rowOff>103909</xdr:rowOff>
    </xdr:to>
    <xdr:sp macro="" textlink="">
      <xdr:nvSpPr>
        <xdr:cNvPr id="21" name="Text Box 1077"/>
        <xdr:cNvSpPr txBox="1">
          <a:spLocks noChangeArrowheads="1"/>
        </xdr:cNvSpPr>
      </xdr:nvSpPr>
      <xdr:spPr bwMode="auto">
        <a:xfrm>
          <a:off x="9262627" y="535130"/>
          <a:ext cx="0" cy="919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300" b="1" i="0" u="none" strike="noStrike" baseline="0">
              <a:solidFill>
                <a:srgbClr val="000000"/>
              </a:solidFill>
              <a:latin typeface="ClementePDae"/>
            </a:rPr>
            <a:t>Cap Développement</a:t>
          </a:r>
        </a:p>
        <a:p>
          <a:pPr algn="l" rtl="0">
            <a:defRPr sz="1000"/>
          </a:pPr>
          <a:r>
            <a:rPr lang="fr-FR" sz="1300" b="0" i="0" u="none" strike="noStrike" baseline="0">
              <a:solidFill>
                <a:srgbClr val="000000"/>
              </a:solidFill>
              <a:latin typeface="ClementePDae"/>
            </a:rPr>
            <a:t>06.49.08.03.39</a:t>
          </a:r>
        </a:p>
        <a:p>
          <a:pPr algn="l" rtl="0">
            <a:defRPr sz="1000"/>
          </a:pPr>
          <a:r>
            <a:rPr lang="fr-FR" sz="1300" b="0" i="0" u="none" strike="noStrike" baseline="0">
              <a:solidFill>
                <a:srgbClr val="000000"/>
              </a:solidFill>
              <a:latin typeface="ClementePDae"/>
            </a:rPr>
            <a:t>contact@cap-dev.fr</a:t>
          </a:r>
        </a:p>
        <a:p>
          <a:pPr algn="l" rtl="0">
            <a:defRPr sz="1000"/>
          </a:pPr>
          <a:r>
            <a:rPr lang="fr-FR" sz="1300" b="0" i="0" u="none" strike="noStrike" baseline="0">
              <a:solidFill>
                <a:srgbClr val="000000"/>
              </a:solidFill>
              <a:latin typeface="ClementePDae"/>
            </a:rPr>
            <a:t>www.cap-dev.fr</a:t>
          </a:r>
          <a:endParaRPr lang="fr-FR" sz="1300" b="1" i="0" u="none" strike="noStrike" baseline="0">
            <a:solidFill>
              <a:srgbClr val="000000"/>
            </a:solidFill>
            <a:latin typeface="ClementePDae"/>
          </a:endParaRPr>
        </a:p>
        <a:p>
          <a:pPr algn="l" rtl="0">
            <a:defRPr sz="1000"/>
          </a:pPr>
          <a:endParaRPr lang="fr-FR" sz="1100" b="1" i="0" u="none" strike="noStrike" baseline="0">
            <a:solidFill>
              <a:srgbClr val="000000"/>
            </a:solidFill>
            <a:latin typeface="ClementePDae"/>
          </a:endParaRPr>
        </a:p>
      </xdr:txBody>
    </xdr:sp>
    <xdr:clientData/>
  </xdr:twoCellAnchor>
  <xdr:twoCellAnchor>
    <xdr:from>
      <xdr:col>0</xdr:col>
      <xdr:colOff>1281545</xdr:colOff>
      <xdr:row>1</xdr:row>
      <xdr:rowOff>200025</xdr:rowOff>
    </xdr:from>
    <xdr:to>
      <xdr:col>0</xdr:col>
      <xdr:colOff>1281545</xdr:colOff>
      <xdr:row>5</xdr:row>
      <xdr:rowOff>12988</xdr:rowOff>
    </xdr:to>
    <xdr:cxnSp macro="">
      <xdr:nvCxnSpPr>
        <xdr:cNvPr id="22" name="AutoShape 1062"/>
        <xdr:cNvCxnSpPr>
          <a:cxnSpLocks noChangeShapeType="1"/>
        </xdr:cNvCxnSpPr>
      </xdr:nvCxnSpPr>
      <xdr:spPr bwMode="auto">
        <a:xfrm>
          <a:off x="1281545" y="425161"/>
          <a:ext cx="0" cy="713509"/>
        </a:xfrm>
        <a:prstGeom prst="straightConnector1">
          <a:avLst/>
        </a:prstGeom>
        <a:noFill/>
        <a:ln w="19050">
          <a:solidFill>
            <a:srgbClr val="1075C6"/>
          </a:solidFill>
          <a:round/>
          <a:headEnd/>
          <a:tailEnd/>
        </a:ln>
      </xdr:spPr>
    </xdr:cxnSp>
    <xdr:clientData/>
  </xdr:twoCellAnchor>
  <xdr:twoCellAnchor>
    <xdr:from>
      <xdr:col>0</xdr:col>
      <xdr:colOff>3043670</xdr:colOff>
      <xdr:row>1</xdr:row>
      <xdr:rowOff>190500</xdr:rowOff>
    </xdr:from>
    <xdr:to>
      <xdr:col>0</xdr:col>
      <xdr:colOff>3043670</xdr:colOff>
      <xdr:row>5</xdr:row>
      <xdr:rowOff>12988</xdr:rowOff>
    </xdr:to>
    <xdr:cxnSp macro="">
      <xdr:nvCxnSpPr>
        <xdr:cNvPr id="23" name="AutoShape 1063"/>
        <xdr:cNvCxnSpPr>
          <a:cxnSpLocks noChangeShapeType="1"/>
        </xdr:cNvCxnSpPr>
      </xdr:nvCxnSpPr>
      <xdr:spPr bwMode="auto">
        <a:xfrm>
          <a:off x="3043670" y="415636"/>
          <a:ext cx="0" cy="723034"/>
        </a:xfrm>
        <a:prstGeom prst="straightConnector1">
          <a:avLst/>
        </a:prstGeom>
        <a:noFill/>
        <a:ln w="19050">
          <a:solidFill>
            <a:srgbClr val="F79210"/>
          </a:solidFill>
          <a:round/>
          <a:headEnd/>
          <a:tailEnd/>
        </a:ln>
      </xdr:spPr>
    </xdr:cxnSp>
    <xdr:clientData/>
  </xdr:twoCellAnchor>
  <xdr:twoCellAnchor>
    <xdr:from>
      <xdr:col>0</xdr:col>
      <xdr:colOff>1281546</xdr:colOff>
      <xdr:row>1</xdr:row>
      <xdr:rowOff>121227</xdr:rowOff>
    </xdr:from>
    <xdr:to>
      <xdr:col>0</xdr:col>
      <xdr:colOff>3003839</xdr:colOff>
      <xdr:row>5</xdr:row>
      <xdr:rowOff>140279</xdr:rowOff>
    </xdr:to>
    <xdr:sp macro="" textlink="">
      <xdr:nvSpPr>
        <xdr:cNvPr id="24" name="Text Box 1077"/>
        <xdr:cNvSpPr txBox="1">
          <a:spLocks noChangeArrowheads="1"/>
        </xdr:cNvSpPr>
      </xdr:nvSpPr>
      <xdr:spPr bwMode="auto">
        <a:xfrm>
          <a:off x="1281546" y="346363"/>
          <a:ext cx="1722293" cy="919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300" b="1" i="0" u="none" strike="noStrike" baseline="0">
              <a:solidFill>
                <a:srgbClr val="000000"/>
              </a:solidFill>
              <a:latin typeface="ClementePDae"/>
            </a:rPr>
            <a:t>Cap Développement</a:t>
          </a:r>
        </a:p>
        <a:p>
          <a:pPr algn="l" rtl="0">
            <a:defRPr sz="1000"/>
          </a:pPr>
          <a:r>
            <a:rPr lang="fr-FR" sz="1300" b="0" i="0" u="none" strike="noStrike" baseline="0">
              <a:solidFill>
                <a:srgbClr val="000000"/>
              </a:solidFill>
              <a:latin typeface="ClementePDae"/>
            </a:rPr>
            <a:t>06.49.08.03.39</a:t>
          </a:r>
        </a:p>
        <a:p>
          <a:pPr algn="l" rtl="0">
            <a:defRPr sz="1000"/>
          </a:pPr>
          <a:r>
            <a:rPr lang="fr-FR" sz="1300" b="0" i="0" u="none" strike="noStrike" baseline="0">
              <a:solidFill>
                <a:srgbClr val="000000"/>
              </a:solidFill>
              <a:latin typeface="ClementePDae"/>
            </a:rPr>
            <a:t>contact@cap-dev.fr</a:t>
          </a:r>
        </a:p>
        <a:p>
          <a:pPr algn="l" rtl="0">
            <a:defRPr sz="1000"/>
          </a:pPr>
          <a:r>
            <a:rPr lang="fr-FR" sz="1300" b="0" i="0" u="none" strike="noStrike" baseline="0">
              <a:solidFill>
                <a:srgbClr val="000000"/>
              </a:solidFill>
              <a:latin typeface="ClementePDae"/>
            </a:rPr>
            <a:t>www.cap-dev.fr</a:t>
          </a:r>
          <a:endParaRPr lang="fr-FR" sz="1300" b="1" i="0" u="none" strike="noStrike" baseline="0">
            <a:solidFill>
              <a:srgbClr val="000000"/>
            </a:solidFill>
            <a:latin typeface="ClementePDae"/>
          </a:endParaRPr>
        </a:p>
        <a:p>
          <a:pPr algn="l" rtl="0">
            <a:defRPr sz="1000"/>
          </a:pPr>
          <a:endParaRPr lang="fr-FR" sz="1100" b="1" i="0" u="none" strike="noStrike" baseline="0">
            <a:solidFill>
              <a:srgbClr val="000000"/>
            </a:solidFill>
            <a:latin typeface="ClementePDa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82551</xdr:colOff>
      <xdr:row>0</xdr:row>
      <xdr:rowOff>184150</xdr:rowOff>
    </xdr:from>
    <xdr:to>
      <xdr:col>1</xdr:col>
      <xdr:colOff>381153</xdr:colOff>
      <xdr:row>6</xdr:row>
      <xdr:rowOff>101711</xdr:rowOff>
    </xdr:to>
    <xdr:sp macro="" textlink="">
      <xdr:nvSpPr>
        <xdr:cNvPr id="2" name="ZoneTexte 1"/>
        <xdr:cNvSpPr txBox="1"/>
      </xdr:nvSpPr>
      <xdr:spPr>
        <a:xfrm>
          <a:off x="95251" y="171450"/>
          <a:ext cx="2457450" cy="1085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200" b="1"/>
            <a:t>Le nom de votre société</a:t>
          </a:r>
          <a:r>
            <a:rPr lang="fr-FR" sz="1100"/>
            <a:t/>
          </a:r>
          <a:br>
            <a:rPr lang="fr-FR" sz="1100"/>
          </a:br>
          <a:r>
            <a:rPr lang="fr-FR" sz="1100"/>
            <a:t>adresse</a:t>
          </a:r>
          <a:br>
            <a:rPr lang="fr-FR" sz="1100"/>
          </a:br>
          <a:r>
            <a:rPr lang="fr-FR" sz="1100"/>
            <a:t>code postal ville</a:t>
          </a:r>
        </a:p>
        <a:p>
          <a:endParaRPr lang="fr-FR" sz="1100"/>
        </a:p>
        <a:p>
          <a:r>
            <a:rPr lang="fr-FR" sz="1000"/>
            <a:t>tél :  01 02 03 04 05</a:t>
          </a:r>
        </a:p>
      </xdr:txBody>
    </xdr:sp>
    <xdr:clientData/>
  </xdr:twoCellAnchor>
  <xdr:twoCellAnchor>
    <xdr:from>
      <xdr:col>1</xdr:col>
      <xdr:colOff>469900</xdr:colOff>
      <xdr:row>7</xdr:row>
      <xdr:rowOff>184150</xdr:rowOff>
    </xdr:from>
    <xdr:to>
      <xdr:col>4</xdr:col>
      <xdr:colOff>1114697</xdr:colOff>
      <xdr:row>13</xdr:row>
      <xdr:rowOff>6500</xdr:rowOff>
    </xdr:to>
    <xdr:sp macro="" textlink="">
      <xdr:nvSpPr>
        <xdr:cNvPr id="3" name="ZoneTexte 2"/>
        <xdr:cNvSpPr txBox="1"/>
      </xdr:nvSpPr>
      <xdr:spPr>
        <a:xfrm>
          <a:off x="2647950" y="1514475"/>
          <a:ext cx="2933699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Nom du destinataire du devis</a:t>
          </a:r>
          <a:br>
            <a:rPr lang="fr-FR" sz="1100"/>
          </a:br>
          <a:r>
            <a:rPr lang="fr-FR" sz="1100"/>
            <a:t>adresse</a:t>
          </a:r>
          <a:br>
            <a:rPr lang="fr-FR" sz="1100"/>
          </a:br>
          <a:r>
            <a:rPr lang="fr-FR" sz="1100"/>
            <a:t>code postal ville</a:t>
          </a:r>
          <a:br>
            <a:rPr lang="fr-FR" sz="1100"/>
          </a:br>
          <a:r>
            <a:rPr lang="fr-FR" sz="1100"/>
            <a:t/>
          </a:r>
          <a:br>
            <a:rPr lang="fr-FR" sz="1100"/>
          </a:br>
          <a:r>
            <a:rPr lang="fr-FR" sz="1100"/>
            <a:t>tél : 01 02 03 04 05</a:t>
          </a:r>
        </a:p>
      </xdr:txBody>
    </xdr:sp>
    <xdr:clientData/>
  </xdr:twoCellAnchor>
  <xdr:twoCellAnchor>
    <xdr:from>
      <xdr:col>5</xdr:col>
      <xdr:colOff>120650</xdr:colOff>
      <xdr:row>1</xdr:row>
      <xdr:rowOff>9525</xdr:rowOff>
    </xdr:from>
    <xdr:to>
      <xdr:col>6</xdr:col>
      <xdr:colOff>577764</xdr:colOff>
      <xdr:row>2</xdr:row>
      <xdr:rowOff>41676</xdr:rowOff>
    </xdr:to>
    <xdr:sp macro="" textlink="">
      <xdr:nvSpPr>
        <xdr:cNvPr id="5" name="ZoneTexte 4"/>
        <xdr:cNvSpPr txBox="1"/>
      </xdr:nvSpPr>
      <xdr:spPr>
        <a:xfrm>
          <a:off x="5715000" y="200025"/>
          <a:ext cx="1857375" cy="23812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&lt;= date automatique</a:t>
          </a:r>
        </a:p>
      </xdr:txBody>
    </xdr:sp>
    <xdr:clientData/>
  </xdr:twoCellAnchor>
  <xdr:twoCellAnchor>
    <xdr:from>
      <xdr:col>5</xdr:col>
      <xdr:colOff>73025</xdr:colOff>
      <xdr:row>29</xdr:row>
      <xdr:rowOff>184150</xdr:rowOff>
    </xdr:from>
    <xdr:to>
      <xdr:col>7</xdr:col>
      <xdr:colOff>260365</xdr:colOff>
      <xdr:row>31</xdr:row>
      <xdr:rowOff>38131</xdr:rowOff>
    </xdr:to>
    <xdr:sp macro="" textlink="">
      <xdr:nvSpPr>
        <xdr:cNvPr id="6" name="ZoneTexte 5"/>
        <xdr:cNvSpPr txBox="1"/>
      </xdr:nvSpPr>
      <xdr:spPr>
        <a:xfrm>
          <a:off x="5657850" y="8420100"/>
          <a:ext cx="2371725" cy="23812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&lt;= calcul</a:t>
          </a:r>
          <a:r>
            <a:rPr lang="fr-FR" sz="1100" baseline="0"/>
            <a:t> de la TVA  19,6 et  5,5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showGridLines="0" view="pageBreakPreview" topLeftCell="A14" zoomScale="110" zoomScaleNormal="75" zoomScaleSheetLayoutView="110" workbookViewId="0">
      <selection activeCell="D21" sqref="D21"/>
    </sheetView>
  </sheetViews>
  <sheetFormatPr baseColWidth="10" defaultRowHeight="18"/>
  <cols>
    <col min="1" max="1" width="59.7109375" style="15" customWidth="1"/>
    <col min="2" max="3" width="15.5703125" style="15" customWidth="1"/>
    <col min="4" max="4" width="25.140625" style="15" customWidth="1"/>
    <col min="5" max="16384" width="11.42578125" style="15"/>
  </cols>
  <sheetData>
    <row r="1" spans="1:9">
      <c r="D1" s="14"/>
    </row>
    <row r="2" spans="1:9">
      <c r="I2" s="41"/>
    </row>
    <row r="3" spans="1:9">
      <c r="I3" s="42"/>
    </row>
    <row r="4" spans="1:9">
      <c r="I4" s="42"/>
    </row>
    <row r="5" spans="1:9">
      <c r="I5" s="42"/>
    </row>
    <row r="6" spans="1:9">
      <c r="I6" s="42"/>
    </row>
    <row r="7" spans="1:9">
      <c r="I7" s="42"/>
    </row>
    <row r="8" spans="1:9" ht="19.5" customHeight="1">
      <c r="I8" s="42"/>
    </row>
    <row r="9" spans="1:9">
      <c r="I9" s="42"/>
    </row>
    <row r="10" spans="1:9">
      <c r="A10"/>
      <c r="D10" s="36"/>
      <c r="I10" s="42"/>
    </row>
    <row r="11" spans="1:9">
      <c r="D11" s="36"/>
      <c r="F11"/>
      <c r="I11" s="42"/>
    </row>
    <row r="12" spans="1:9">
      <c r="D12" s="37"/>
      <c r="I12" s="42"/>
    </row>
    <row r="13" spans="1:9">
      <c r="A13"/>
      <c r="D13" s="36"/>
      <c r="I13" s="42"/>
    </row>
    <row r="14" spans="1:9">
      <c r="I14" s="42"/>
    </row>
    <row r="15" spans="1:9" ht="15" customHeight="1">
      <c r="A15" s="69" t="s">
        <v>41</v>
      </c>
      <c r="B15" s="69"/>
      <c r="C15" s="69"/>
      <c r="D15" s="69"/>
      <c r="I15" s="42"/>
    </row>
    <row r="16" spans="1:9" ht="15" customHeight="1">
      <c r="A16" s="69"/>
      <c r="B16" s="69"/>
      <c r="C16" s="69"/>
      <c r="D16" s="69"/>
      <c r="F16" s="54"/>
      <c r="G16" s="54"/>
      <c r="H16" s="54"/>
      <c r="I16" s="54"/>
    </row>
    <row r="17" spans="1:9" ht="15" customHeight="1">
      <c r="A17" s="69"/>
      <c r="B17" s="69"/>
      <c r="C17" s="69"/>
      <c r="D17" s="69"/>
      <c r="F17" s="55"/>
      <c r="G17" s="55"/>
      <c r="H17" s="55"/>
      <c r="I17" s="55"/>
    </row>
    <row r="18" spans="1:9" ht="15" customHeight="1">
      <c r="A18" s="69"/>
      <c r="B18" s="69"/>
      <c r="C18" s="69"/>
      <c r="D18" s="69"/>
    </row>
    <row r="19" spans="1:9" ht="55.5" customHeight="1">
      <c r="A19" s="24" t="s">
        <v>30</v>
      </c>
      <c r="B19" s="25" t="s">
        <v>43</v>
      </c>
      <c r="C19" s="25" t="s">
        <v>31</v>
      </c>
      <c r="D19" s="26" t="s">
        <v>32</v>
      </c>
    </row>
    <row r="20" spans="1:9" ht="45" customHeight="1">
      <c r="A20" s="63" t="s">
        <v>39</v>
      </c>
      <c r="B20" s="64"/>
      <c r="C20" s="64"/>
      <c r="D20" s="65"/>
    </row>
    <row r="21" spans="1:9" ht="159.75" customHeight="1">
      <c r="A21" s="35" t="s">
        <v>48</v>
      </c>
      <c r="B21" s="27">
        <v>24</v>
      </c>
      <c r="C21" s="31">
        <v>43.5</v>
      </c>
      <c r="D21" s="31">
        <f t="shared" ref="D21:D26" si="0">B21*C21</f>
        <v>1044</v>
      </c>
    </row>
    <row r="22" spans="1:9" ht="173.25" customHeight="1">
      <c r="A22" s="35" t="s">
        <v>49</v>
      </c>
      <c r="B22" s="27">
        <v>15</v>
      </c>
      <c r="C22" s="31">
        <v>50</v>
      </c>
      <c r="D22" s="31">
        <f t="shared" si="0"/>
        <v>750</v>
      </c>
    </row>
    <row r="23" spans="1:9" ht="47.25" customHeight="1">
      <c r="A23" s="35" t="s">
        <v>44</v>
      </c>
      <c r="B23" s="27">
        <v>8</v>
      </c>
      <c r="C23" s="31">
        <v>38</v>
      </c>
      <c r="D23" s="31">
        <f t="shared" si="0"/>
        <v>304</v>
      </c>
    </row>
    <row r="24" spans="1:9" ht="147.75" customHeight="1">
      <c r="A24" s="35" t="s">
        <v>47</v>
      </c>
      <c r="B24" s="27">
        <v>42</v>
      </c>
      <c r="C24" s="31">
        <v>62.5</v>
      </c>
      <c r="D24" s="31">
        <f t="shared" si="0"/>
        <v>2625</v>
      </c>
    </row>
    <row r="25" spans="1:9" ht="58.5" customHeight="1">
      <c r="A25" s="35" t="s">
        <v>45</v>
      </c>
      <c r="B25" s="27">
        <v>22</v>
      </c>
      <c r="C25" s="31">
        <v>47.5</v>
      </c>
      <c r="D25" s="31">
        <f t="shared" si="0"/>
        <v>1045</v>
      </c>
    </row>
    <row r="26" spans="1:9" ht="24.75" customHeight="1">
      <c r="A26" s="38" t="s">
        <v>46</v>
      </c>
      <c r="B26" s="39">
        <v>8</v>
      </c>
      <c r="C26" s="40">
        <v>50</v>
      </c>
      <c r="D26" s="40">
        <f t="shared" si="0"/>
        <v>400</v>
      </c>
    </row>
    <row r="27" spans="1:9" ht="31.5" customHeight="1">
      <c r="A27" s="32" t="s">
        <v>33</v>
      </c>
      <c r="B27" s="61">
        <f>SUM(D21:D26)</f>
        <v>6168</v>
      </c>
      <c r="C27" s="61"/>
      <c r="D27" s="62"/>
      <c r="G27" s="17"/>
    </row>
    <row r="28" spans="1:9" ht="31.5" customHeight="1">
      <c r="A28" s="33" t="s">
        <v>34</v>
      </c>
      <c r="B28" s="67">
        <f>B27*0.2</f>
        <v>1233.6000000000001</v>
      </c>
      <c r="C28" s="67"/>
      <c r="D28" s="68"/>
      <c r="G28" s="17"/>
    </row>
    <row r="29" spans="1:9" ht="31.5" customHeight="1">
      <c r="A29" s="34" t="s">
        <v>35</v>
      </c>
      <c r="B29" s="70">
        <f>B27+B28</f>
        <v>7401.6</v>
      </c>
      <c r="C29" s="70"/>
      <c r="D29" s="71"/>
      <c r="G29" s="17"/>
    </row>
    <row r="30" spans="1:9" s="18" customFormat="1" ht="31.5" customHeight="1">
      <c r="A30" s="58" t="s">
        <v>36</v>
      </c>
      <c r="B30" s="58"/>
      <c r="C30" s="58"/>
      <c r="D30" s="58"/>
    </row>
    <row r="31" spans="1:9" s="30" customFormat="1" ht="72.75" customHeight="1">
      <c r="A31" s="66" t="s">
        <v>40</v>
      </c>
      <c r="B31" s="66"/>
      <c r="C31" s="66"/>
      <c r="D31" s="66"/>
    </row>
    <row r="32" spans="1:9" ht="7.5" customHeight="1"/>
    <row r="33" spans="1:4" s="16" customFormat="1" ht="7.5" customHeight="1">
      <c r="A33" s="28"/>
      <c r="B33" s="29"/>
      <c r="C33" s="29"/>
      <c r="D33" s="29"/>
    </row>
    <row r="34" spans="1:4" ht="19.5" customHeight="1">
      <c r="A34" s="19" t="s">
        <v>38</v>
      </c>
      <c r="B34" s="72" t="s">
        <v>37</v>
      </c>
      <c r="C34" s="72"/>
      <c r="D34" s="72"/>
    </row>
    <row r="35" spans="1:4">
      <c r="A35" s="19" t="s">
        <v>42</v>
      </c>
      <c r="B35" s="59" t="s">
        <v>25</v>
      </c>
      <c r="C35" s="59"/>
      <c r="D35" s="59"/>
    </row>
    <row r="36" spans="1:4">
      <c r="A36" s="20" t="s">
        <v>27</v>
      </c>
      <c r="B36" s="60" t="s">
        <v>29</v>
      </c>
      <c r="C36" s="60"/>
      <c r="D36" s="60"/>
    </row>
    <row r="37" spans="1:4" ht="16.5" customHeight="1">
      <c r="A37" s="21"/>
      <c r="B37" s="57" t="s">
        <v>28</v>
      </c>
      <c r="C37" s="57"/>
      <c r="D37" s="57"/>
    </row>
    <row r="38" spans="1:4" ht="30.75" customHeight="1">
      <c r="A38" s="21"/>
      <c r="B38" s="56" t="s">
        <v>26</v>
      </c>
      <c r="C38" s="56"/>
      <c r="D38" s="56"/>
    </row>
    <row r="39" spans="1:4">
      <c r="A39" s="22"/>
      <c r="B39" s="23"/>
      <c r="C39" s="23"/>
      <c r="D39" s="23"/>
    </row>
    <row r="40" spans="1:4">
      <c r="B40" s="17"/>
      <c r="C40" s="17"/>
      <c r="D40" s="17"/>
    </row>
  </sheetData>
  <mergeCells count="13">
    <mergeCell ref="F16:I17"/>
    <mergeCell ref="B38:D38"/>
    <mergeCell ref="B37:D37"/>
    <mergeCell ref="A30:D30"/>
    <mergeCell ref="B35:D35"/>
    <mergeCell ref="B36:D36"/>
    <mergeCell ref="B27:D27"/>
    <mergeCell ref="A20:D20"/>
    <mergeCell ref="A31:D31"/>
    <mergeCell ref="B28:D28"/>
    <mergeCell ref="A15:D18"/>
    <mergeCell ref="B29:D29"/>
    <mergeCell ref="B34:D34"/>
  </mergeCells>
  <phoneticPr fontId="4" type="noConversion"/>
  <printOptions horizontalCentered="1"/>
  <pageMargins left="0.59055118110236227" right="0.59055118110236227" top="0.98425196850393704" bottom="0.39370078740157483" header="0" footer="0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E35"/>
  <sheetViews>
    <sheetView zoomScaleNormal="100" workbookViewId="0">
      <selection activeCell="N20" sqref="N20"/>
    </sheetView>
  </sheetViews>
  <sheetFormatPr baseColWidth="10" defaultRowHeight="15"/>
  <cols>
    <col min="1" max="1" width="32.42578125" customWidth="1"/>
    <col min="2" max="2" width="9.42578125" customWidth="1"/>
    <col min="3" max="3" width="8" customWidth="1"/>
    <col min="4" max="5" width="16.85546875" customWidth="1"/>
    <col min="6" max="6" width="21.140625" customWidth="1"/>
  </cols>
  <sheetData>
    <row r="2" spans="1:5">
      <c r="D2" s="73">
        <f ca="1">TODAY( )</f>
        <v>42202</v>
      </c>
      <c r="E2" s="73"/>
    </row>
    <row r="15" spans="1:5" ht="31.5">
      <c r="A15" s="75" t="s">
        <v>0</v>
      </c>
      <c r="B15" s="75"/>
      <c r="C15" s="75"/>
      <c r="D15" s="75"/>
      <c r="E15" s="75"/>
    </row>
    <row r="16" spans="1:5">
      <c r="A16" s="1" t="s">
        <v>7</v>
      </c>
    </row>
    <row r="17" spans="1:5">
      <c r="A17" s="1"/>
    </row>
    <row r="19" spans="1:5" ht="37.5" customHeight="1">
      <c r="A19" s="5" t="s">
        <v>3</v>
      </c>
      <c r="B19" s="6" t="s">
        <v>11</v>
      </c>
      <c r="C19" s="5" t="s">
        <v>4</v>
      </c>
      <c r="D19" s="5" t="s">
        <v>5</v>
      </c>
      <c r="E19" s="5" t="s">
        <v>6</v>
      </c>
    </row>
    <row r="20" spans="1:5" ht="60">
      <c r="A20" s="4" t="s">
        <v>15</v>
      </c>
      <c r="B20" s="3">
        <v>1</v>
      </c>
      <c r="C20" s="3" t="s">
        <v>12</v>
      </c>
      <c r="D20" s="2">
        <v>34</v>
      </c>
      <c r="E20" s="2">
        <f t="shared" ref="E20:E28" si="0">B20*D20</f>
        <v>34</v>
      </c>
    </row>
    <row r="21" spans="1:5" ht="30">
      <c r="A21" s="4" t="s">
        <v>16</v>
      </c>
      <c r="B21" s="3">
        <v>12</v>
      </c>
      <c r="C21" s="3" t="s">
        <v>21</v>
      </c>
      <c r="D21" s="2">
        <v>8</v>
      </c>
      <c r="E21" s="2">
        <f t="shared" si="0"/>
        <v>96</v>
      </c>
    </row>
    <row r="22" spans="1:5" ht="30">
      <c r="A22" s="4" t="s">
        <v>17</v>
      </c>
      <c r="B22" s="3">
        <v>1</v>
      </c>
      <c r="C22" s="3" t="s">
        <v>22</v>
      </c>
      <c r="D22" s="2">
        <v>57.6</v>
      </c>
      <c r="E22" s="2">
        <f t="shared" si="0"/>
        <v>57.6</v>
      </c>
    </row>
    <row r="23" spans="1:5" ht="30">
      <c r="A23" s="4" t="s">
        <v>18</v>
      </c>
      <c r="B23" s="3">
        <v>1</v>
      </c>
      <c r="C23" s="3" t="s">
        <v>23</v>
      </c>
      <c r="D23" s="2">
        <v>78</v>
      </c>
      <c r="E23" s="2">
        <f t="shared" si="0"/>
        <v>78</v>
      </c>
    </row>
    <row r="24" spans="1:5" ht="31.5" customHeight="1">
      <c r="A24" s="9" t="s">
        <v>8</v>
      </c>
      <c r="B24" s="10"/>
      <c r="C24" s="10"/>
      <c r="D24" s="9"/>
      <c r="E24" s="11">
        <f>SUM(E20:E23)</f>
        <v>265.60000000000002</v>
      </c>
    </row>
    <row r="25" spans="1:5">
      <c r="A25" s="9" t="s">
        <v>24</v>
      </c>
      <c r="B25" s="10"/>
      <c r="C25" s="10"/>
      <c r="D25" s="9"/>
      <c r="E25" s="11">
        <f>E24*5.5/100</f>
        <v>14.608000000000002</v>
      </c>
    </row>
    <row r="26" spans="1:5" ht="39.75" customHeight="1">
      <c r="A26" s="4" t="s">
        <v>19</v>
      </c>
      <c r="B26" s="3">
        <v>3</v>
      </c>
      <c r="C26" s="3" t="s">
        <v>13</v>
      </c>
      <c r="D26" s="2">
        <v>38</v>
      </c>
      <c r="E26" s="2">
        <f t="shared" si="0"/>
        <v>114</v>
      </c>
    </row>
    <row r="27" spans="1:5">
      <c r="A27" s="4" t="s">
        <v>20</v>
      </c>
      <c r="B27" s="3">
        <v>2</v>
      </c>
      <c r="C27" s="3" t="s">
        <v>13</v>
      </c>
      <c r="D27" s="2">
        <v>6</v>
      </c>
      <c r="E27" s="2">
        <f t="shared" si="0"/>
        <v>12</v>
      </c>
    </row>
    <row r="28" spans="1:5" ht="45">
      <c r="A28" s="4" t="s">
        <v>14</v>
      </c>
      <c r="B28" s="3">
        <v>5</v>
      </c>
      <c r="C28" s="3" t="s">
        <v>13</v>
      </c>
      <c r="D28" s="2">
        <v>12</v>
      </c>
      <c r="E28" s="2">
        <f t="shared" si="0"/>
        <v>60</v>
      </c>
    </row>
    <row r="29" spans="1:5" ht="28.5" customHeight="1">
      <c r="A29" s="9" t="s">
        <v>8</v>
      </c>
      <c r="B29" s="10"/>
      <c r="C29" s="10"/>
      <c r="D29" s="9"/>
      <c r="E29" s="11">
        <f>SUM(E26:E28)</f>
        <v>186</v>
      </c>
    </row>
    <row r="30" spans="1:5">
      <c r="A30" s="9" t="s">
        <v>9</v>
      </c>
      <c r="B30" s="10"/>
      <c r="C30" s="10"/>
      <c r="D30" s="9"/>
      <c r="E30" s="11">
        <f>E29*19.6/100</f>
        <v>36.456000000000003</v>
      </c>
    </row>
    <row r="31" spans="1:5">
      <c r="A31" s="12" t="s">
        <v>10</v>
      </c>
      <c r="B31" s="8"/>
      <c r="C31" s="8"/>
      <c r="D31" s="7"/>
      <c r="E31" s="13">
        <f>E24+E25+E29+E30</f>
        <v>502.66400000000004</v>
      </c>
    </row>
    <row r="34" spans="1:5" ht="15.75" customHeight="1">
      <c r="A34" s="74" t="s">
        <v>1</v>
      </c>
      <c r="B34" s="74"/>
      <c r="C34" s="74"/>
      <c r="D34" s="74"/>
      <c r="E34" s="74"/>
    </row>
    <row r="35" spans="1:5">
      <c r="A35" s="74" t="s">
        <v>2</v>
      </c>
      <c r="B35" s="74"/>
      <c r="C35" s="74"/>
      <c r="D35" s="74"/>
      <c r="E35" s="74"/>
    </row>
  </sheetData>
  <mergeCells count="4">
    <mergeCell ref="D2:E2"/>
    <mergeCell ref="A34:E34"/>
    <mergeCell ref="A35:E35"/>
    <mergeCell ref="A15:E15"/>
  </mergeCells>
  <phoneticPr fontId="4" type="noConversion"/>
  <pageMargins left="0.7" right="0.7" top="0.75" bottom="0.75" header="0.3" footer="0.3"/>
  <pageSetup paperSize="9" orientation="portrait" verticalDpi="1200" r:id="rId1"/>
  <headerFooter>
    <oddFooter xml:space="preserve">&amp;C&amp;9&amp;K01+049raison sociale  capital de la société - RCS  ville 123 123 123 - n° TVA intracomunautaire&amp;11&amp;K01+000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5"/>
  <sheetViews>
    <sheetView tabSelected="1" topLeftCell="F1" workbookViewId="0">
      <selection activeCell="S12" sqref="S12"/>
    </sheetView>
  </sheetViews>
  <sheetFormatPr baseColWidth="10" defaultRowHeight="15"/>
  <cols>
    <col min="1" max="1" width="16.85546875" customWidth="1"/>
    <col min="2" max="2" width="7.7109375" customWidth="1"/>
    <col min="5" max="6" width="7.7109375" customWidth="1"/>
    <col min="10" max="10" width="5.7109375" customWidth="1"/>
    <col min="11" max="11" width="13.7109375" customWidth="1"/>
    <col min="12" max="12" width="7.7109375" customWidth="1"/>
    <col min="15" max="16" width="7.7109375" customWidth="1"/>
    <col min="20" max="22" width="8.28515625" customWidth="1"/>
  </cols>
  <sheetData>
    <row r="1" spans="1:22">
      <c r="A1" s="79" t="s">
        <v>57</v>
      </c>
      <c r="B1" s="79"/>
      <c r="C1" s="79"/>
      <c r="D1" s="79"/>
      <c r="E1" s="79"/>
      <c r="F1" s="79"/>
      <c r="G1" s="79"/>
      <c r="H1" s="79"/>
      <c r="I1" s="44"/>
      <c r="K1" s="79" t="s">
        <v>61</v>
      </c>
      <c r="L1" s="79"/>
      <c r="M1" s="79"/>
      <c r="N1" s="79"/>
      <c r="O1" s="79"/>
      <c r="P1" s="79"/>
      <c r="Q1" s="79"/>
      <c r="R1" s="79"/>
      <c r="S1" s="44"/>
      <c r="T1" t="s">
        <v>76</v>
      </c>
    </row>
    <row r="2" spans="1:22">
      <c r="A2" s="44"/>
      <c r="B2" s="76" t="s">
        <v>65</v>
      </c>
      <c r="C2" s="76"/>
      <c r="D2" s="76"/>
      <c r="E2" s="77" t="s">
        <v>66</v>
      </c>
      <c r="F2" s="78"/>
      <c r="G2" s="78"/>
      <c r="H2" s="44"/>
      <c r="I2" s="44"/>
      <c r="K2" s="44"/>
      <c r="L2" s="76" t="s">
        <v>65</v>
      </c>
      <c r="M2" s="76"/>
      <c r="N2" s="76"/>
      <c r="O2" s="77" t="s">
        <v>66</v>
      </c>
      <c r="P2" s="78"/>
      <c r="Q2" s="78"/>
      <c r="R2" s="44"/>
      <c r="S2" s="44"/>
      <c r="T2" t="s">
        <v>78</v>
      </c>
    </row>
    <row r="3" spans="1:22">
      <c r="A3" s="44" t="s">
        <v>50</v>
      </c>
      <c r="B3" s="44">
        <v>3</v>
      </c>
      <c r="C3" s="44">
        <v>30</v>
      </c>
      <c r="D3" s="44">
        <f>B3*C3</f>
        <v>90</v>
      </c>
      <c r="E3" s="46">
        <v>3</v>
      </c>
      <c r="F3" s="47">
        <v>30</v>
      </c>
      <c r="G3" s="47">
        <f>E3*F3</f>
        <v>90</v>
      </c>
      <c r="H3" s="44"/>
      <c r="I3" s="44"/>
      <c r="K3" s="44" t="s">
        <v>70</v>
      </c>
      <c r="L3" s="44"/>
      <c r="M3" s="44"/>
      <c r="N3" s="44"/>
      <c r="O3" s="46">
        <v>7</v>
      </c>
      <c r="P3" s="47">
        <v>80</v>
      </c>
      <c r="Q3" s="47">
        <f>O3*P3</f>
        <v>560</v>
      </c>
      <c r="R3" s="44"/>
      <c r="S3" s="44"/>
      <c r="T3">
        <v>3.5</v>
      </c>
      <c r="U3">
        <v>80</v>
      </c>
      <c r="V3">
        <f>U3*T3</f>
        <v>280</v>
      </c>
    </row>
    <row r="4" spans="1:22">
      <c r="A4" s="44" t="s">
        <v>51</v>
      </c>
      <c r="B4" s="44"/>
      <c r="C4" s="44"/>
      <c r="D4" s="44"/>
      <c r="E4" s="46"/>
      <c r="F4" s="47"/>
      <c r="G4" s="47"/>
      <c r="H4" s="44" t="s">
        <v>59</v>
      </c>
      <c r="I4" s="44">
        <f>B11+E11</f>
        <v>90</v>
      </c>
      <c r="K4" s="44" t="s">
        <v>67</v>
      </c>
      <c r="L4" s="44">
        <v>1</v>
      </c>
      <c r="M4" s="44">
        <v>375</v>
      </c>
      <c r="N4" s="44">
        <f>L4*M4</f>
        <v>375</v>
      </c>
      <c r="O4" s="46">
        <v>1</v>
      </c>
      <c r="P4" s="47">
        <v>475</v>
      </c>
      <c r="Q4" s="47">
        <f>O4*P4</f>
        <v>475</v>
      </c>
      <c r="R4" s="44" t="s">
        <v>68</v>
      </c>
      <c r="S4" s="44">
        <f>L11+O11</f>
        <v>10</v>
      </c>
      <c r="T4">
        <v>7.5</v>
      </c>
      <c r="U4">
        <v>60</v>
      </c>
      <c r="V4">
        <f>U4*T4</f>
        <v>450</v>
      </c>
    </row>
    <row r="5" spans="1:22">
      <c r="A5" s="44" t="s">
        <v>52</v>
      </c>
      <c r="B5" s="44">
        <v>14</v>
      </c>
      <c r="C5" s="44">
        <v>50</v>
      </c>
      <c r="D5" s="44">
        <f t="shared" ref="D5:D9" si="0">B5*C5</f>
        <v>700</v>
      </c>
      <c r="E5" s="46"/>
      <c r="F5" s="47"/>
      <c r="G5" s="47"/>
      <c r="H5" s="44" t="s">
        <v>60</v>
      </c>
      <c r="I5" s="44">
        <f>H11/I4</f>
        <v>48.666666666666664</v>
      </c>
      <c r="K5" s="44" t="s">
        <v>87</v>
      </c>
      <c r="L5" s="44">
        <v>1</v>
      </c>
      <c r="M5" s="44">
        <v>375</v>
      </c>
      <c r="N5" s="44">
        <f>L5*M5</f>
        <v>375</v>
      </c>
      <c r="O5" s="46"/>
      <c r="P5" s="47"/>
      <c r="Q5" s="47"/>
      <c r="R5" s="44" t="s">
        <v>69</v>
      </c>
      <c r="S5" s="44">
        <f>R11/S4</f>
        <v>178.5</v>
      </c>
      <c r="V5">
        <f>V3+V4</f>
        <v>730</v>
      </c>
    </row>
    <row r="6" spans="1:22">
      <c r="A6" s="44" t="s">
        <v>53</v>
      </c>
      <c r="B6" s="44">
        <v>3</v>
      </c>
      <c r="C6" s="44">
        <v>30</v>
      </c>
      <c r="D6" s="44">
        <f t="shared" si="0"/>
        <v>90</v>
      </c>
      <c r="E6" s="46"/>
      <c r="F6" s="47"/>
      <c r="G6" s="47"/>
      <c r="H6" s="44"/>
      <c r="I6" s="44"/>
      <c r="K6" s="44" t="s">
        <v>88</v>
      </c>
      <c r="L6" s="44"/>
      <c r="M6" s="44"/>
      <c r="N6" s="44"/>
      <c r="O6" s="46"/>
      <c r="P6" s="47"/>
      <c r="Q6" s="47"/>
      <c r="R6" s="44"/>
      <c r="S6" s="44"/>
      <c r="T6" t="s">
        <v>77</v>
      </c>
      <c r="V6">
        <f>Q3+Q4</f>
        <v>1035</v>
      </c>
    </row>
    <row r="7" spans="1:22">
      <c r="A7" s="44" t="s">
        <v>54</v>
      </c>
      <c r="B7" s="44">
        <v>7</v>
      </c>
      <c r="C7" s="44">
        <v>38</v>
      </c>
      <c r="D7" s="44">
        <f t="shared" si="0"/>
        <v>266</v>
      </c>
      <c r="E7" s="46"/>
      <c r="F7" s="47"/>
      <c r="G7" s="47"/>
      <c r="H7" s="44"/>
      <c r="I7" s="44"/>
      <c r="K7" s="44"/>
      <c r="L7" s="44"/>
      <c r="M7" s="44"/>
      <c r="N7" s="44"/>
      <c r="O7" s="46"/>
      <c r="P7" s="47"/>
      <c r="Q7" s="47"/>
      <c r="R7" s="45" t="s">
        <v>63</v>
      </c>
      <c r="S7" s="44"/>
    </row>
    <row r="8" spans="1:22">
      <c r="A8" s="44" t="s">
        <v>55</v>
      </c>
      <c r="B8" s="44">
        <v>8</v>
      </c>
      <c r="C8" s="44">
        <v>38</v>
      </c>
      <c r="D8" s="44">
        <f t="shared" si="0"/>
        <v>304</v>
      </c>
      <c r="E8" s="46">
        <v>36</v>
      </c>
      <c r="F8" s="49">
        <v>60</v>
      </c>
      <c r="G8" s="47">
        <f t="shared" ref="G8:G10" si="1">E8*F8</f>
        <v>2160</v>
      </c>
      <c r="H8" s="44"/>
      <c r="I8" s="44"/>
      <c r="K8" s="44"/>
      <c r="L8" s="44"/>
      <c r="M8" s="44"/>
      <c r="N8" s="44"/>
      <c r="O8" s="46"/>
      <c r="P8" s="47"/>
      <c r="Q8" s="47"/>
      <c r="R8" s="44" t="s">
        <v>62</v>
      </c>
      <c r="S8" s="44">
        <v>450</v>
      </c>
    </row>
    <row r="9" spans="1:22">
      <c r="A9" s="44" t="s">
        <v>56</v>
      </c>
      <c r="B9" s="44">
        <v>3</v>
      </c>
      <c r="C9" s="44">
        <v>30</v>
      </c>
      <c r="D9" s="44">
        <f t="shared" si="0"/>
        <v>90</v>
      </c>
      <c r="E9" s="46">
        <v>3</v>
      </c>
      <c r="F9" s="47">
        <v>30</v>
      </c>
      <c r="G9" s="47">
        <f t="shared" si="1"/>
        <v>90</v>
      </c>
      <c r="H9" s="44"/>
      <c r="I9" s="44"/>
      <c r="K9" s="44"/>
      <c r="L9" s="44"/>
      <c r="M9" s="44"/>
      <c r="N9" s="44"/>
      <c r="O9" s="46"/>
      <c r="P9" s="47"/>
      <c r="Q9" s="47"/>
      <c r="R9" s="44" t="s">
        <v>64</v>
      </c>
      <c r="S9" s="44">
        <v>375</v>
      </c>
    </row>
    <row r="10" spans="1:22">
      <c r="A10" s="44" t="s">
        <v>71</v>
      </c>
      <c r="B10" s="44"/>
      <c r="C10" s="44"/>
      <c r="D10" s="44"/>
      <c r="E10" s="46">
        <v>10</v>
      </c>
      <c r="F10" s="47">
        <v>50</v>
      </c>
      <c r="G10" s="47">
        <f t="shared" si="1"/>
        <v>500</v>
      </c>
      <c r="H10" s="44"/>
      <c r="I10" s="44"/>
      <c r="K10" s="44"/>
      <c r="L10" s="44"/>
      <c r="M10" s="44"/>
      <c r="N10" s="44"/>
      <c r="O10" s="46"/>
      <c r="P10" s="47"/>
      <c r="Q10" s="47"/>
      <c r="R10" s="44"/>
      <c r="S10" s="44"/>
    </row>
    <row r="11" spans="1:22">
      <c r="A11" s="44"/>
      <c r="B11" s="44">
        <f>SUM(B3:B9)</f>
        <v>38</v>
      </c>
      <c r="C11" s="44">
        <f>D11/B11</f>
        <v>40.526315789473685</v>
      </c>
      <c r="D11" s="45">
        <f>SUM(D3:D10)</f>
        <v>1540</v>
      </c>
      <c r="E11" s="46">
        <f>SUM(E3:E10)</f>
        <v>52</v>
      </c>
      <c r="F11" s="47">
        <f>G11/E11</f>
        <v>54.615384615384613</v>
      </c>
      <c r="G11" s="48">
        <f>SUM(G3:G10)</f>
        <v>2840</v>
      </c>
      <c r="H11" s="45">
        <f>D11+G11</f>
        <v>4380</v>
      </c>
      <c r="I11" s="44"/>
      <c r="K11" s="44"/>
      <c r="L11" s="44">
        <f>SUM(L3:L9)</f>
        <v>2</v>
      </c>
      <c r="M11" s="44">
        <f>N11/L11</f>
        <v>375</v>
      </c>
      <c r="N11" s="45">
        <f>SUM(N3:N10)</f>
        <v>750</v>
      </c>
      <c r="O11" s="46">
        <f>SUM(O3:O10)</f>
        <v>8</v>
      </c>
      <c r="P11" s="47">
        <f>Q11/O11</f>
        <v>129.375</v>
      </c>
      <c r="Q11" s="48">
        <f>SUM(Q3:Q10)</f>
        <v>1035</v>
      </c>
      <c r="R11" s="45">
        <f>N11+Q11</f>
        <v>1785</v>
      </c>
      <c r="S11" s="44"/>
    </row>
    <row r="12" spans="1:22">
      <c r="A12" s="43"/>
      <c r="B12" s="43"/>
      <c r="C12" s="43"/>
      <c r="D12" s="43"/>
      <c r="E12" s="43"/>
      <c r="F12" s="43"/>
      <c r="G12" s="43"/>
    </row>
    <row r="13" spans="1:22">
      <c r="J13" s="50" t="s">
        <v>73</v>
      </c>
    </row>
    <row r="14" spans="1:22">
      <c r="A14" s="79" t="s">
        <v>58</v>
      </c>
      <c r="B14" s="79"/>
      <c r="C14" s="79"/>
      <c r="D14" s="79"/>
      <c r="E14" s="79"/>
      <c r="F14" s="79"/>
      <c r="G14" s="79"/>
      <c r="H14" s="79"/>
      <c r="I14" s="44"/>
      <c r="J14" s="51"/>
    </row>
    <row r="15" spans="1:22">
      <c r="A15" s="44"/>
      <c r="B15" s="76" t="s">
        <v>65</v>
      </c>
      <c r="C15" s="76"/>
      <c r="D15" s="76"/>
      <c r="E15" s="77" t="s">
        <v>66</v>
      </c>
      <c r="F15" s="78"/>
      <c r="G15" s="78"/>
      <c r="H15" s="44"/>
      <c r="I15" s="44"/>
    </row>
    <row r="16" spans="1:22">
      <c r="A16" s="44" t="s">
        <v>50</v>
      </c>
      <c r="B16" s="44">
        <v>4</v>
      </c>
      <c r="C16" s="44">
        <v>30</v>
      </c>
      <c r="D16" s="44">
        <f>B16*C16</f>
        <v>120</v>
      </c>
      <c r="E16" s="46">
        <v>4</v>
      </c>
      <c r="F16" s="47">
        <v>30</v>
      </c>
      <c r="G16" s="47">
        <f>E16*F16</f>
        <v>120</v>
      </c>
      <c r="H16" s="44" t="s">
        <v>59</v>
      </c>
      <c r="I16" s="44">
        <f>B24+E24</f>
        <v>110</v>
      </c>
      <c r="J16" t="s">
        <v>84</v>
      </c>
    </row>
    <row r="17" spans="1:15">
      <c r="A17" s="44" t="s">
        <v>51</v>
      </c>
      <c r="B17" s="44"/>
      <c r="C17" s="44"/>
      <c r="D17" s="44"/>
      <c r="E17" s="46"/>
      <c r="F17" s="47"/>
      <c r="G17" s="47"/>
      <c r="H17" s="44" t="s">
        <v>60</v>
      </c>
      <c r="I17" s="44">
        <f>H24/I16</f>
        <v>49.090909090909093</v>
      </c>
      <c r="J17" t="s">
        <v>74</v>
      </c>
    </row>
    <row r="18" spans="1:15">
      <c r="A18" s="44" t="s">
        <v>52</v>
      </c>
      <c r="B18" s="44">
        <v>20</v>
      </c>
      <c r="C18" s="44">
        <v>50</v>
      </c>
      <c r="D18" s="44">
        <f t="shared" ref="D18:D22" si="2">B18*C18</f>
        <v>1000</v>
      </c>
      <c r="E18" s="46"/>
      <c r="F18" s="47"/>
      <c r="G18" s="47"/>
      <c r="H18" s="44"/>
      <c r="I18" s="44"/>
      <c r="J18" t="s">
        <v>79</v>
      </c>
    </row>
    <row r="19" spans="1:15">
      <c r="A19" s="45" t="s">
        <v>53</v>
      </c>
      <c r="B19" s="44">
        <v>4</v>
      </c>
      <c r="C19" s="44">
        <v>30</v>
      </c>
      <c r="D19" s="44">
        <f t="shared" si="2"/>
        <v>120</v>
      </c>
      <c r="E19" s="46"/>
      <c r="F19" s="47"/>
      <c r="G19" s="47"/>
      <c r="H19" s="44"/>
      <c r="I19" s="44"/>
      <c r="J19" t="s">
        <v>80</v>
      </c>
      <c r="O19" t="s">
        <v>82</v>
      </c>
    </row>
    <row r="20" spans="1:15">
      <c r="A20" s="44" t="s">
        <v>75</v>
      </c>
      <c r="B20" s="44">
        <v>12</v>
      </c>
      <c r="C20" s="44">
        <v>40</v>
      </c>
      <c r="D20" s="44">
        <f t="shared" si="2"/>
        <v>480</v>
      </c>
      <c r="E20" s="46"/>
      <c r="F20" s="47"/>
      <c r="G20" s="47"/>
      <c r="H20" s="44"/>
      <c r="I20" s="44"/>
    </row>
    <row r="21" spans="1:15">
      <c r="A21" s="44" t="s">
        <v>55</v>
      </c>
      <c r="B21" s="44">
        <v>8</v>
      </c>
      <c r="C21" s="44">
        <v>40</v>
      </c>
      <c r="D21" s="44">
        <f t="shared" si="2"/>
        <v>320</v>
      </c>
      <c r="E21" s="46">
        <v>38</v>
      </c>
      <c r="F21" s="49">
        <v>60</v>
      </c>
      <c r="G21" s="47">
        <f t="shared" ref="G21:G23" si="3">E21*F21</f>
        <v>2280</v>
      </c>
      <c r="H21" s="44"/>
      <c r="I21" s="44"/>
      <c r="J21" s="52" t="s">
        <v>81</v>
      </c>
      <c r="K21" s="52"/>
      <c r="L21" s="52"/>
      <c r="M21" s="52"/>
      <c r="N21" s="52"/>
    </row>
    <row r="22" spans="1:15">
      <c r="A22" s="45" t="s">
        <v>56</v>
      </c>
      <c r="B22" s="44">
        <v>4</v>
      </c>
      <c r="C22" s="44">
        <v>30</v>
      </c>
      <c r="D22" s="44">
        <f t="shared" si="2"/>
        <v>120</v>
      </c>
      <c r="E22" s="46">
        <v>4</v>
      </c>
      <c r="F22" s="47">
        <v>30</v>
      </c>
      <c r="G22" s="47">
        <f t="shared" si="3"/>
        <v>120</v>
      </c>
      <c r="H22" s="44"/>
      <c r="I22" s="44"/>
      <c r="J22" s="53" t="s">
        <v>85</v>
      </c>
    </row>
    <row r="23" spans="1:15">
      <c r="A23" s="44" t="s">
        <v>72</v>
      </c>
      <c r="B23" s="44"/>
      <c r="C23" s="44"/>
      <c r="D23" s="44"/>
      <c r="E23" s="46">
        <v>12</v>
      </c>
      <c r="F23" s="49">
        <v>60</v>
      </c>
      <c r="G23" s="47">
        <f t="shared" si="3"/>
        <v>720</v>
      </c>
      <c r="H23" s="44"/>
      <c r="I23" s="44"/>
      <c r="J23" s="53" t="s">
        <v>86</v>
      </c>
    </row>
    <row r="24" spans="1:15">
      <c r="A24" s="44"/>
      <c r="B24" s="44">
        <f>SUM(B16:B22)</f>
        <v>52</v>
      </c>
      <c r="C24" s="44">
        <f>D24/B24</f>
        <v>41.53846153846154</v>
      </c>
      <c r="D24" s="45">
        <f>SUM(D16:D23)</f>
        <v>2160</v>
      </c>
      <c r="E24" s="46">
        <f>SUM(E16:E23)</f>
        <v>58</v>
      </c>
      <c r="F24" s="47">
        <f>G24/E24</f>
        <v>55.862068965517238</v>
      </c>
      <c r="G24" s="48">
        <f>SUM(G16:G23)</f>
        <v>3240</v>
      </c>
      <c r="H24" s="45">
        <f>D24+G24</f>
        <v>5400</v>
      </c>
      <c r="I24" s="44"/>
    </row>
    <row r="25" spans="1:15">
      <c r="J25" s="52" t="s">
        <v>83</v>
      </c>
    </row>
  </sheetData>
  <mergeCells count="9">
    <mergeCell ref="B15:D15"/>
    <mergeCell ref="E15:G15"/>
    <mergeCell ref="L2:N2"/>
    <mergeCell ref="O2:Q2"/>
    <mergeCell ref="A1:H1"/>
    <mergeCell ref="A14:H14"/>
    <mergeCell ref="K1:R1"/>
    <mergeCell ref="B2:D2"/>
    <mergeCell ref="E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devis</vt:lpstr>
      <vt:lpstr>exemple</vt:lpstr>
      <vt:lpstr>new</vt:lpstr>
      <vt:lpstr>devis!Zone_d_impression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desDevisGratuits.com</dc:creator>
  <cp:lastModifiedBy>habiba</cp:lastModifiedBy>
  <cp:lastPrinted>2015-06-17T15:22:35Z</cp:lastPrinted>
  <dcterms:created xsi:type="dcterms:W3CDTF">2009-05-15T14:33:35Z</dcterms:created>
  <dcterms:modified xsi:type="dcterms:W3CDTF">2015-07-17T14:14:56Z</dcterms:modified>
</cp:coreProperties>
</file>