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00" windowWidth="19275" windowHeight="7950"/>
  </bookViews>
  <sheets>
    <sheet name="KM n+1" sheetId="1" r:id="rId1"/>
    <sheet name="Frais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1" i="2"/>
  <c r="G119" i="1"/>
  <c r="G118"/>
  <c r="G117"/>
  <c r="G116"/>
  <c r="G115"/>
  <c r="G114"/>
  <c r="G113"/>
  <c r="G112"/>
  <c r="G110"/>
  <c r="G109"/>
  <c r="G108"/>
  <c r="G107"/>
  <c r="G106"/>
  <c r="G105"/>
  <c r="G104"/>
  <c r="G103"/>
  <c r="G102"/>
  <c r="G101"/>
  <c r="G99"/>
  <c r="G98"/>
  <c r="G97"/>
  <c r="G96"/>
  <c r="G95"/>
  <c r="G94"/>
  <c r="G93"/>
  <c r="G92"/>
  <c r="G91"/>
  <c r="G90"/>
  <c r="G89"/>
  <c r="G88"/>
  <c r="H87"/>
  <c r="H88" s="1"/>
  <c r="H89" s="1"/>
  <c r="H90" s="1"/>
  <c r="H91" s="1"/>
  <c r="H92" s="1"/>
  <c r="H93" s="1"/>
  <c r="H94" s="1"/>
  <c r="H95" s="1"/>
  <c r="H96" s="1"/>
  <c r="H97" s="1"/>
  <c r="H98" s="1"/>
  <c r="H99" s="1"/>
  <c r="H101" s="1"/>
  <c r="H102" s="1"/>
  <c r="H103" s="1"/>
  <c r="H104" s="1"/>
  <c r="H105" s="1"/>
  <c r="H106" s="1"/>
  <c r="H107" s="1"/>
  <c r="H108" s="1"/>
  <c r="H109" s="1"/>
  <c r="H110" s="1"/>
  <c r="H112" s="1"/>
  <c r="H113" s="1"/>
  <c r="H114" s="1"/>
  <c r="H115" s="1"/>
  <c r="H116" s="1"/>
  <c r="H117" s="1"/>
  <c r="H118" s="1"/>
  <c r="H119" s="1"/>
  <c r="G125" s="1"/>
  <c r="I125" s="1"/>
  <c r="G87"/>
  <c r="G73"/>
  <c r="G72"/>
  <c r="G71"/>
  <c r="G70"/>
  <c r="E70"/>
  <c r="G69"/>
  <c r="G68"/>
  <c r="E67"/>
  <c r="G67" s="1"/>
  <c r="G66"/>
  <c r="E66"/>
  <c r="G65"/>
  <c r="E64"/>
  <c r="G64" s="1"/>
  <c r="E63"/>
  <c r="G63" s="1"/>
  <c r="G62"/>
  <c r="G61"/>
  <c r="E60"/>
  <c r="G60" s="1"/>
  <c r="G59"/>
  <c r="G58"/>
  <c r="E57"/>
  <c r="G57" s="1"/>
  <c r="G56"/>
  <c r="G55"/>
  <c r="G54"/>
  <c r="G53"/>
  <c r="G52"/>
  <c r="E51"/>
  <c r="G51" s="1"/>
  <c r="G50"/>
  <c r="E49"/>
  <c r="G49" s="1"/>
  <c r="E48"/>
  <c r="G48" s="1"/>
  <c r="G47"/>
  <c r="E46"/>
  <c r="G46" s="1"/>
  <c r="E45"/>
  <c r="G45" s="1"/>
  <c r="G44"/>
  <c r="H44" s="1"/>
  <c r="G41"/>
  <c r="G40"/>
  <c r="G39"/>
  <c r="G38"/>
  <c r="G37"/>
  <c r="G36"/>
  <c r="G35"/>
  <c r="E33"/>
  <c r="G33" s="1"/>
  <c r="G32"/>
  <c r="G31"/>
  <c r="E30"/>
  <c r="G30" s="1"/>
  <c r="G29"/>
  <c r="G28"/>
  <c r="G27"/>
  <c r="E26"/>
  <c r="G26" s="1"/>
  <c r="E25"/>
  <c r="G25" s="1"/>
  <c r="E24"/>
  <c r="G24" s="1"/>
  <c r="G23"/>
  <c r="G21"/>
  <c r="G20"/>
  <c r="G19"/>
  <c r="G18"/>
  <c r="G17"/>
  <c r="G16"/>
  <c r="G15"/>
  <c r="G14"/>
  <c r="G13"/>
  <c r="G12"/>
  <c r="G11"/>
  <c r="G10"/>
  <c r="G9"/>
  <c r="G8"/>
  <c r="G7"/>
  <c r="G6"/>
  <c r="G5"/>
  <c r="H4"/>
  <c r="G4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45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G79" s="1"/>
  <c r="I79" s="1"/>
  <c r="H36" l="1"/>
  <c r="H37" s="1"/>
  <c r="H38" s="1"/>
  <c r="H39" s="1"/>
  <c r="H40" s="1"/>
  <c r="H41" s="1"/>
  <c r="G78" s="1"/>
  <c r="I78" s="1"/>
  <c r="H35"/>
  <c r="I80"/>
</calcChain>
</file>

<file path=xl/sharedStrings.xml><?xml version="1.0" encoding="utf-8"?>
<sst xmlns="http://schemas.openxmlformats.org/spreadsheetml/2006/main" count="378" uniqueCount="116">
  <si>
    <t>Kilomètres effectués en 2013</t>
  </si>
  <si>
    <t>Clients / prospects</t>
  </si>
  <si>
    <t>Départ</t>
  </si>
  <si>
    <t>Arrivée</t>
  </si>
  <si>
    <t>Date</t>
  </si>
  <si>
    <t>Distance</t>
  </si>
  <si>
    <t>A/R</t>
  </si>
  <si>
    <t>trajet</t>
  </si>
  <si>
    <t>Total</t>
  </si>
  <si>
    <t>Peugeot 207</t>
  </si>
  <si>
    <t>Auris</t>
  </si>
  <si>
    <t>Craintilleux</t>
  </si>
  <si>
    <t>Andrézieux</t>
  </si>
  <si>
    <t>Christian Drillien</t>
  </si>
  <si>
    <t>Tassin</t>
  </si>
  <si>
    <t>Lyon</t>
  </si>
  <si>
    <t>Myeshop</t>
  </si>
  <si>
    <t>Vienne</t>
  </si>
  <si>
    <t>St Cyr sur le Rhone</t>
  </si>
  <si>
    <t>Roche Julie</t>
  </si>
  <si>
    <t>Montverdun</t>
  </si>
  <si>
    <t>CFBM</t>
  </si>
  <si>
    <t>Lyon 6</t>
  </si>
  <si>
    <t>Firex</t>
  </si>
  <si>
    <t>Chasse sur Rhône</t>
  </si>
  <si>
    <t>Montbrison</t>
  </si>
  <si>
    <t>Lyon 9</t>
  </si>
  <si>
    <t>Aquafontaine</t>
  </si>
  <si>
    <t>Tardy</t>
  </si>
  <si>
    <t>La grand croix</t>
  </si>
  <si>
    <t>Ergo / eurexpo</t>
  </si>
  <si>
    <t>Eurexpo</t>
  </si>
  <si>
    <t>Thierry Royet</t>
  </si>
  <si>
    <t>Thierry Dours</t>
  </si>
  <si>
    <t>Charbonnière les bains</t>
  </si>
  <si>
    <t>Sheila</t>
  </si>
  <si>
    <t>Chez CFBM</t>
  </si>
  <si>
    <t>Clio 3 - 5 cv</t>
  </si>
  <si>
    <t>Lozanne</t>
  </si>
  <si>
    <t>Les décideurs du digital</t>
  </si>
  <si>
    <t>Confluence</t>
  </si>
  <si>
    <t>Vaise</t>
  </si>
  <si>
    <t>carbao</t>
  </si>
  <si>
    <t>Antonin Poncet</t>
  </si>
  <si>
    <t>Domaine de la Colombière</t>
  </si>
  <si>
    <t>Moissieu-sur-Dolon</t>
  </si>
  <si>
    <t>Festival Golf</t>
  </si>
  <si>
    <t>Vibook</t>
  </si>
  <si>
    <t>Rillieux la Pape</t>
  </si>
  <si>
    <t>Grand Croix</t>
  </si>
  <si>
    <t>Promiscible</t>
  </si>
  <si>
    <t>Lyon 7</t>
  </si>
  <si>
    <t>Km effectués du 31/03/2013 au 31/12/2013</t>
  </si>
  <si>
    <t>Puissance fiscale</t>
  </si>
  <si>
    <t>Jusqu’à 5000 km</t>
  </si>
  <si>
    <t>de 5001 à 20000 km</t>
  </si>
  <si>
    <t>au-delà de 20000 km</t>
  </si>
  <si>
    <t>Année 2013</t>
  </si>
  <si>
    <t>km</t>
  </si>
  <si>
    <t>indice</t>
  </si>
  <si>
    <t>Coût</t>
  </si>
  <si>
    <t>3 CV</t>
  </si>
  <si>
    <t>d x 0,405</t>
  </si>
  <si>
    <t>(d x 0,242) + 818</t>
  </si>
  <si>
    <t>d x 0,283</t>
  </si>
  <si>
    <t>Peugeot 307</t>
  </si>
  <si>
    <t>4 CV</t>
  </si>
  <si>
    <t>d x 0,487</t>
  </si>
  <si>
    <t>(d x 0,274) + 1063</t>
  </si>
  <si>
    <t>d x 0,327</t>
  </si>
  <si>
    <t>Clio 3</t>
  </si>
  <si>
    <t>5 CV</t>
  </si>
  <si>
    <t>d x 0,536</t>
  </si>
  <si>
    <t>(d x 0,3) + 1180</t>
  </si>
  <si>
    <t>d x 0,359</t>
  </si>
  <si>
    <t>Cédric Chabal</t>
  </si>
  <si>
    <t>Mélusine</t>
  </si>
  <si>
    <t xml:space="preserve">Vienne </t>
  </si>
  <si>
    <t>Rilleux</t>
  </si>
  <si>
    <t>Kubiweb</t>
  </si>
  <si>
    <t>St Foy les Lyon</t>
  </si>
  <si>
    <t>Cap Edess</t>
  </si>
  <si>
    <t>vienne</t>
  </si>
  <si>
    <t>Genas</t>
  </si>
  <si>
    <t>Limonest</t>
  </si>
  <si>
    <t>Golf / Laure</t>
  </si>
  <si>
    <t>Brindas</t>
  </si>
  <si>
    <t>Golf / ECL</t>
  </si>
  <si>
    <t>St foy les lyon</t>
  </si>
  <si>
    <t>Golf</t>
  </si>
  <si>
    <t>Pinault Aurélie</t>
  </si>
  <si>
    <t>Jusqu’à 
5000 km</t>
  </si>
  <si>
    <t>d x 0,540</t>
  </si>
  <si>
    <t>(d x 0,303) + 1182</t>
  </si>
  <si>
    <t>d x 0,362</t>
  </si>
  <si>
    <t>Kilomètres effectués du 1er janv 2014 au 31 mars 2014</t>
  </si>
  <si>
    <t>Restaurant</t>
  </si>
  <si>
    <t>Nom</t>
  </si>
  <si>
    <t>TTC</t>
  </si>
  <si>
    <t>CultureFood</t>
  </si>
  <si>
    <t>RDV Client</t>
  </si>
  <si>
    <t>Beaudevin</t>
  </si>
  <si>
    <t>Mme Fishar</t>
  </si>
  <si>
    <t>Subway</t>
  </si>
  <si>
    <t>Déjeuner Gael</t>
  </si>
  <si>
    <t>Panière</t>
  </si>
  <si>
    <t>Le Kiosk</t>
  </si>
  <si>
    <t>Bernard Mee</t>
  </si>
  <si>
    <t>Petit déj pépinière</t>
  </si>
  <si>
    <t>Stationnement</t>
  </si>
  <si>
    <t>RDV C. Drillien</t>
  </si>
  <si>
    <t>Péage</t>
  </si>
  <si>
    <t>RDV pépinière Villefontaine</t>
  </si>
  <si>
    <t>Année 2014</t>
  </si>
  <si>
    <t>Berthelet / Golf</t>
  </si>
  <si>
    <t>Remboursement 1.000 € par virement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</si>
</sst>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10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9900"/>
      <name val="Verdana"/>
      <family val="2"/>
    </font>
    <font>
      <b/>
      <sz val="10"/>
      <color rgb="FFFF0000"/>
      <name val="Verdana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1"/>
      <color rgb="FF222222"/>
      <name val="Calibri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64" fontId="1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/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8" fillId="3" borderId="0" xfId="0" applyFont="1" applyFill="1" applyBorder="1" applyAlignment="1">
      <alignment horizontal="left" vertical="center" wrapText="1"/>
    </xf>
    <xf numFmtId="1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" fontId="1" fillId="0" borderId="4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3" fontId="1" fillId="0" borderId="4" xfId="1" applyFont="1" applyBorder="1" applyAlignment="1">
      <alignment vertical="center"/>
    </xf>
    <xf numFmtId="44" fontId="1" fillId="0" borderId="4" xfId="2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43" fontId="1" fillId="0" borderId="7" xfId="1" applyFont="1" applyBorder="1" applyAlignment="1">
      <alignment vertical="center"/>
    </xf>
    <xf numFmtId="44" fontId="1" fillId="0" borderId="7" xfId="2" applyFont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44" fontId="1" fillId="0" borderId="0" xfId="2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0" xfId="0" applyBorder="1"/>
    <xf numFmtId="43" fontId="0" fillId="0" borderId="0" xfId="1" applyFont="1"/>
    <xf numFmtId="164" fontId="1" fillId="0" borderId="7" xfId="1" applyNumberFormat="1" applyFont="1" applyBorder="1" applyAlignment="1">
      <alignment vertical="center"/>
    </xf>
    <xf numFmtId="0" fontId="2" fillId="0" borderId="0" xfId="0" applyFont="1"/>
    <xf numFmtId="44" fontId="2" fillId="0" borderId="0" xfId="2" applyFont="1"/>
    <xf numFmtId="44" fontId="0" fillId="0" borderId="0" xfId="2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2" fillId="0" borderId="0" xfId="1" applyNumberFormat="1" applyFont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7"/>
  <sheetViews>
    <sheetView tabSelected="1" topLeftCell="A102" workbookViewId="0">
      <selection activeCell="J108" sqref="J108"/>
    </sheetView>
  </sheetViews>
  <sheetFormatPr baseColWidth="10" defaultRowHeight="12.75"/>
  <cols>
    <col min="1" max="1" width="22.125" bestFit="1" customWidth="1"/>
    <col min="2" max="2" width="14.75" style="6" customWidth="1"/>
    <col min="3" max="3" width="19.5" style="6" bestFit="1" customWidth="1"/>
    <col min="5" max="6" width="11" style="9"/>
    <col min="7" max="7" width="11.5" style="9" bestFit="1" customWidth="1"/>
    <col min="8" max="8" width="11.5" style="14" bestFit="1" customWidth="1"/>
    <col min="9" max="9" width="14.25" customWidth="1"/>
    <col min="17" max="17" width="11.5" bestFit="1" customWidth="1"/>
    <col min="19" max="19" width="11.5" bestFit="1" customWidth="1"/>
  </cols>
  <sheetData>
    <row r="1" spans="1:12" ht="25.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3"/>
      <c r="K2" s="3"/>
      <c r="L2" s="3"/>
    </row>
    <row r="3" spans="1:12">
      <c r="A3" s="5" t="s">
        <v>9</v>
      </c>
      <c r="B3" s="2"/>
      <c r="C3" s="2"/>
      <c r="D3" s="3"/>
      <c r="E3" s="4"/>
      <c r="F3" s="4"/>
      <c r="G3" s="4"/>
      <c r="H3" s="4"/>
      <c r="I3" s="4"/>
      <c r="J3" s="3"/>
      <c r="K3" s="3"/>
      <c r="L3" s="3"/>
    </row>
    <row r="4" spans="1:12">
      <c r="A4" t="s">
        <v>10</v>
      </c>
      <c r="B4" s="6" t="s">
        <v>11</v>
      </c>
      <c r="C4" s="6" t="s">
        <v>12</v>
      </c>
      <c r="D4" s="7">
        <v>41365</v>
      </c>
      <c r="E4" s="8">
        <v>9</v>
      </c>
      <c r="F4" s="8">
        <v>2</v>
      </c>
      <c r="G4" s="9">
        <f>E4*F4</f>
        <v>18</v>
      </c>
      <c r="H4" s="10">
        <f>G4</f>
        <v>18</v>
      </c>
    </row>
    <row r="5" spans="1:12">
      <c r="A5" t="s">
        <v>10</v>
      </c>
      <c r="B5" s="6" t="s">
        <v>11</v>
      </c>
      <c r="C5" s="6" t="s">
        <v>12</v>
      </c>
      <c r="D5" s="7">
        <v>41372</v>
      </c>
      <c r="E5" s="8">
        <v>9</v>
      </c>
      <c r="F5" s="8">
        <v>2</v>
      </c>
      <c r="G5" s="9">
        <f t="shared" ref="G5:G68" si="0">E5*F5</f>
        <v>18</v>
      </c>
      <c r="H5" s="10">
        <f>H4+G5</f>
        <v>36</v>
      </c>
    </row>
    <row r="6" spans="1:12">
      <c r="A6" t="s">
        <v>13</v>
      </c>
      <c r="B6" s="6" t="s">
        <v>14</v>
      </c>
      <c r="C6" s="6" t="s">
        <v>15</v>
      </c>
      <c r="D6" s="7">
        <v>41373</v>
      </c>
      <c r="E6" s="8">
        <v>8</v>
      </c>
      <c r="F6" s="8">
        <v>2</v>
      </c>
      <c r="G6" s="9">
        <f t="shared" si="0"/>
        <v>16</v>
      </c>
      <c r="H6" s="10">
        <f t="shared" ref="H6:H40" si="1">H5+G6</f>
        <v>52</v>
      </c>
      <c r="J6" s="11"/>
    </row>
    <row r="7" spans="1:12">
      <c r="A7" t="s">
        <v>16</v>
      </c>
      <c r="B7" s="6" t="s">
        <v>17</v>
      </c>
      <c r="C7" s="6" t="s">
        <v>18</v>
      </c>
      <c r="D7" s="7">
        <v>41375</v>
      </c>
      <c r="E7" s="8">
        <v>6</v>
      </c>
      <c r="F7" s="8">
        <v>2</v>
      </c>
      <c r="G7" s="9">
        <f t="shared" si="0"/>
        <v>12</v>
      </c>
      <c r="H7" s="10">
        <f t="shared" si="1"/>
        <v>64</v>
      </c>
    </row>
    <row r="8" spans="1:12">
      <c r="A8" t="s">
        <v>19</v>
      </c>
      <c r="B8" s="6" t="s">
        <v>11</v>
      </c>
      <c r="C8" s="6" t="s">
        <v>20</v>
      </c>
      <c r="D8" s="7">
        <v>41376</v>
      </c>
      <c r="E8" s="8">
        <v>23</v>
      </c>
      <c r="F8" s="8">
        <v>2</v>
      </c>
      <c r="G8" s="9">
        <f t="shared" si="0"/>
        <v>46</v>
      </c>
      <c r="H8" s="10">
        <f t="shared" si="1"/>
        <v>110</v>
      </c>
    </row>
    <row r="9" spans="1:12">
      <c r="A9" t="s">
        <v>10</v>
      </c>
      <c r="B9" s="6" t="s">
        <v>11</v>
      </c>
      <c r="C9" s="6" t="s">
        <v>12</v>
      </c>
      <c r="D9" s="7">
        <v>41379</v>
      </c>
      <c r="E9" s="8">
        <v>9</v>
      </c>
      <c r="F9" s="8">
        <v>2</v>
      </c>
      <c r="G9" s="9">
        <f t="shared" si="0"/>
        <v>18</v>
      </c>
      <c r="H9" s="10">
        <f t="shared" si="1"/>
        <v>128</v>
      </c>
    </row>
    <row r="10" spans="1:12">
      <c r="A10" t="s">
        <v>21</v>
      </c>
      <c r="B10" s="6" t="s">
        <v>14</v>
      </c>
      <c r="C10" s="6" t="s">
        <v>22</v>
      </c>
      <c r="D10" s="7">
        <v>41382</v>
      </c>
      <c r="E10" s="8">
        <v>9</v>
      </c>
      <c r="F10" s="8">
        <v>2</v>
      </c>
      <c r="G10" s="9">
        <f t="shared" si="0"/>
        <v>18</v>
      </c>
      <c r="H10" s="10">
        <f t="shared" si="1"/>
        <v>146</v>
      </c>
    </row>
    <row r="11" spans="1:12">
      <c r="A11" t="s">
        <v>10</v>
      </c>
      <c r="B11" s="6" t="s">
        <v>11</v>
      </c>
      <c r="C11" s="6" t="s">
        <v>12</v>
      </c>
      <c r="D11" s="7">
        <v>41383</v>
      </c>
      <c r="E11" s="8">
        <v>9</v>
      </c>
      <c r="F11" s="8">
        <v>2</v>
      </c>
      <c r="G11" s="9">
        <f t="shared" si="0"/>
        <v>18</v>
      </c>
      <c r="H11" s="10">
        <f t="shared" si="1"/>
        <v>164</v>
      </c>
    </row>
    <row r="12" spans="1:12">
      <c r="A12" t="s">
        <v>10</v>
      </c>
      <c r="B12" s="6" t="s">
        <v>11</v>
      </c>
      <c r="C12" s="6" t="s">
        <v>12</v>
      </c>
      <c r="D12" s="7">
        <v>41393</v>
      </c>
      <c r="E12" s="8">
        <v>9</v>
      </c>
      <c r="F12" s="8">
        <v>2</v>
      </c>
      <c r="G12" s="9">
        <f t="shared" si="0"/>
        <v>18</v>
      </c>
      <c r="H12" s="10">
        <f t="shared" si="1"/>
        <v>182</v>
      </c>
    </row>
    <row r="13" spans="1:12">
      <c r="A13" t="s">
        <v>23</v>
      </c>
      <c r="B13" s="6" t="s">
        <v>17</v>
      </c>
      <c r="C13" s="6" t="s">
        <v>24</v>
      </c>
      <c r="D13" s="7">
        <v>41397</v>
      </c>
      <c r="E13" s="8">
        <v>11.5</v>
      </c>
      <c r="F13" s="8">
        <v>2</v>
      </c>
      <c r="G13" s="9">
        <f t="shared" si="0"/>
        <v>23</v>
      </c>
      <c r="H13" s="10">
        <f t="shared" si="1"/>
        <v>205</v>
      </c>
      <c r="J13" s="12"/>
    </row>
    <row r="14" spans="1:12">
      <c r="A14" t="s">
        <v>10</v>
      </c>
      <c r="B14" s="6" t="s">
        <v>11</v>
      </c>
      <c r="C14" s="6" t="s">
        <v>12</v>
      </c>
      <c r="D14" s="7">
        <v>41407</v>
      </c>
      <c r="E14" s="8">
        <v>9</v>
      </c>
      <c r="F14" s="8">
        <v>2</v>
      </c>
      <c r="G14" s="9">
        <f t="shared" si="0"/>
        <v>18</v>
      </c>
      <c r="H14" s="10">
        <f t="shared" si="1"/>
        <v>223</v>
      </c>
    </row>
    <row r="15" spans="1:12">
      <c r="A15" t="s">
        <v>19</v>
      </c>
      <c r="B15" s="6" t="s">
        <v>11</v>
      </c>
      <c r="C15" s="6" t="s">
        <v>25</v>
      </c>
      <c r="D15" s="7">
        <v>41408</v>
      </c>
      <c r="E15" s="8">
        <v>13</v>
      </c>
      <c r="F15" s="8">
        <v>2</v>
      </c>
      <c r="G15" s="9">
        <f t="shared" si="0"/>
        <v>26</v>
      </c>
      <c r="H15" s="10">
        <f t="shared" si="1"/>
        <v>249</v>
      </c>
      <c r="J15" s="11"/>
    </row>
    <row r="16" spans="1:12">
      <c r="A16" t="s">
        <v>21</v>
      </c>
      <c r="B16" s="6" t="s">
        <v>14</v>
      </c>
      <c r="C16" s="6" t="s">
        <v>26</v>
      </c>
      <c r="D16" s="7">
        <v>41409</v>
      </c>
      <c r="E16" s="8">
        <v>4</v>
      </c>
      <c r="F16" s="8">
        <v>2</v>
      </c>
      <c r="G16" s="9">
        <f t="shared" si="0"/>
        <v>8</v>
      </c>
      <c r="H16" s="10">
        <f t="shared" si="1"/>
        <v>257</v>
      </c>
    </row>
    <row r="17" spans="1:10">
      <c r="A17" t="s">
        <v>10</v>
      </c>
      <c r="B17" s="6" t="s">
        <v>11</v>
      </c>
      <c r="C17" s="6" t="s">
        <v>12</v>
      </c>
      <c r="D17" s="7">
        <v>41414</v>
      </c>
      <c r="E17" s="8">
        <v>9</v>
      </c>
      <c r="F17" s="8">
        <v>2</v>
      </c>
      <c r="G17" s="9">
        <f t="shared" si="0"/>
        <v>18</v>
      </c>
      <c r="H17" s="10">
        <f t="shared" si="1"/>
        <v>275</v>
      </c>
    </row>
    <row r="18" spans="1:10">
      <c r="A18" t="s">
        <v>21</v>
      </c>
      <c r="B18" s="6" t="s">
        <v>14</v>
      </c>
      <c r="C18" s="6" t="s">
        <v>26</v>
      </c>
      <c r="D18" s="7">
        <v>41416</v>
      </c>
      <c r="E18" s="8">
        <v>4</v>
      </c>
      <c r="F18" s="8">
        <v>2</v>
      </c>
      <c r="G18" s="9">
        <f t="shared" si="0"/>
        <v>8</v>
      </c>
      <c r="H18" s="10">
        <f t="shared" si="1"/>
        <v>283</v>
      </c>
    </row>
    <row r="19" spans="1:10">
      <c r="A19" t="s">
        <v>10</v>
      </c>
      <c r="B19" s="6" t="s">
        <v>11</v>
      </c>
      <c r="C19" s="6" t="s">
        <v>12</v>
      </c>
      <c r="D19" s="7">
        <v>41418</v>
      </c>
      <c r="E19" s="8">
        <v>9</v>
      </c>
      <c r="F19" s="8">
        <v>2</v>
      </c>
      <c r="G19" s="9">
        <f t="shared" si="0"/>
        <v>18</v>
      </c>
      <c r="H19" s="10">
        <f t="shared" si="1"/>
        <v>301</v>
      </c>
    </row>
    <row r="20" spans="1:10">
      <c r="A20" t="s">
        <v>10</v>
      </c>
      <c r="B20" s="6" t="s">
        <v>11</v>
      </c>
      <c r="C20" s="6" t="s">
        <v>12</v>
      </c>
      <c r="D20" s="7">
        <v>41421</v>
      </c>
      <c r="E20" s="8">
        <v>9</v>
      </c>
      <c r="F20" s="8">
        <v>2</v>
      </c>
      <c r="G20" s="9">
        <f t="shared" si="0"/>
        <v>18</v>
      </c>
      <c r="H20" s="10">
        <f t="shared" si="1"/>
        <v>319</v>
      </c>
    </row>
    <row r="21" spans="1:10" ht="15">
      <c r="A21" t="s">
        <v>27</v>
      </c>
      <c r="B21" s="6" t="s">
        <v>11</v>
      </c>
      <c r="C21" s="6" t="s">
        <v>12</v>
      </c>
      <c r="D21" s="7">
        <v>41422</v>
      </c>
      <c r="E21" s="8">
        <v>9.5</v>
      </c>
      <c r="F21" s="8">
        <v>2</v>
      </c>
      <c r="G21" s="9">
        <f t="shared" si="0"/>
        <v>19</v>
      </c>
      <c r="H21" s="10">
        <f t="shared" si="1"/>
        <v>338</v>
      </c>
      <c r="J21" s="13"/>
    </row>
    <row r="22" spans="1:10" ht="15">
      <c r="H22" s="10">
        <f t="shared" si="1"/>
        <v>338</v>
      </c>
      <c r="J22" s="13"/>
    </row>
    <row r="23" spans="1:10">
      <c r="A23" t="s">
        <v>10</v>
      </c>
      <c r="B23" s="6" t="s">
        <v>11</v>
      </c>
      <c r="C23" s="6" t="s">
        <v>12</v>
      </c>
      <c r="D23" s="7">
        <v>41428</v>
      </c>
      <c r="E23" s="8">
        <v>9</v>
      </c>
      <c r="F23" s="8">
        <v>2</v>
      </c>
      <c r="G23" s="9">
        <f t="shared" si="0"/>
        <v>18</v>
      </c>
      <c r="H23" s="10">
        <f t="shared" si="1"/>
        <v>356</v>
      </c>
    </row>
    <row r="24" spans="1:10">
      <c r="A24" t="s">
        <v>21</v>
      </c>
      <c r="B24" s="6" t="s">
        <v>14</v>
      </c>
      <c r="C24" s="6" t="s">
        <v>26</v>
      </c>
      <c r="D24" s="7">
        <v>41429</v>
      </c>
      <c r="E24" s="9">
        <f>36+4</f>
        <v>40</v>
      </c>
      <c r="F24" s="8">
        <v>1</v>
      </c>
      <c r="G24" s="9">
        <f t="shared" si="0"/>
        <v>40</v>
      </c>
      <c r="H24" s="10">
        <f t="shared" si="1"/>
        <v>396</v>
      </c>
    </row>
    <row r="25" spans="1:10">
      <c r="A25" t="s">
        <v>28</v>
      </c>
      <c r="B25" s="6" t="s">
        <v>14</v>
      </c>
      <c r="C25" s="6" t="s">
        <v>29</v>
      </c>
      <c r="D25" s="7">
        <v>41430</v>
      </c>
      <c r="E25" s="9">
        <f>47+34</f>
        <v>81</v>
      </c>
      <c r="F25" s="8">
        <v>1</v>
      </c>
      <c r="G25" s="9">
        <f t="shared" si="0"/>
        <v>81</v>
      </c>
      <c r="H25" s="10">
        <f t="shared" si="1"/>
        <v>477</v>
      </c>
    </row>
    <row r="26" spans="1:10">
      <c r="A26" t="s">
        <v>30</v>
      </c>
      <c r="B26" s="6" t="s">
        <v>17</v>
      </c>
      <c r="C26" s="6" t="s">
        <v>31</v>
      </c>
      <c r="D26" s="7">
        <v>41430</v>
      </c>
      <c r="E26" s="9">
        <f>37+22</f>
        <v>59</v>
      </c>
      <c r="F26" s="8">
        <v>1</v>
      </c>
      <c r="G26" s="9">
        <f t="shared" si="0"/>
        <v>59</v>
      </c>
      <c r="H26" s="10">
        <f t="shared" si="1"/>
        <v>536</v>
      </c>
    </row>
    <row r="27" spans="1:10">
      <c r="A27" t="s">
        <v>10</v>
      </c>
      <c r="B27" s="6" t="s">
        <v>11</v>
      </c>
      <c r="C27" s="6" t="s">
        <v>12</v>
      </c>
      <c r="D27" s="7">
        <v>41432</v>
      </c>
      <c r="E27" s="9">
        <v>9</v>
      </c>
      <c r="F27" s="8">
        <v>2</v>
      </c>
      <c r="G27" s="9">
        <f t="shared" si="0"/>
        <v>18</v>
      </c>
      <c r="H27" s="10">
        <f t="shared" si="1"/>
        <v>554</v>
      </c>
    </row>
    <row r="28" spans="1:10">
      <c r="A28" t="s">
        <v>10</v>
      </c>
      <c r="B28" s="6" t="s">
        <v>11</v>
      </c>
      <c r="C28" s="6" t="s">
        <v>12</v>
      </c>
      <c r="D28" s="7">
        <v>41435</v>
      </c>
      <c r="E28" s="9">
        <v>9</v>
      </c>
      <c r="F28" s="8">
        <v>2</v>
      </c>
      <c r="G28" s="9">
        <f t="shared" si="0"/>
        <v>18</v>
      </c>
      <c r="H28" s="10">
        <f t="shared" si="1"/>
        <v>572</v>
      </c>
    </row>
    <row r="29" spans="1:10" ht="15">
      <c r="A29" t="s">
        <v>27</v>
      </c>
      <c r="B29" s="6" t="s">
        <v>11</v>
      </c>
      <c r="C29" s="6" t="s">
        <v>12</v>
      </c>
      <c r="D29" s="7">
        <v>41436</v>
      </c>
      <c r="E29" s="9">
        <v>9.5</v>
      </c>
      <c r="F29" s="8">
        <v>2</v>
      </c>
      <c r="G29" s="9">
        <f t="shared" si="0"/>
        <v>19</v>
      </c>
      <c r="H29" s="10">
        <f t="shared" si="1"/>
        <v>591</v>
      </c>
      <c r="J29" s="13"/>
    </row>
    <row r="30" spans="1:10">
      <c r="A30" t="s">
        <v>32</v>
      </c>
      <c r="B30" s="6" t="s">
        <v>17</v>
      </c>
      <c r="C30" s="6" t="s">
        <v>17</v>
      </c>
      <c r="D30" s="7">
        <v>41439</v>
      </c>
      <c r="E30" s="9">
        <f>3.5+73</f>
        <v>76.5</v>
      </c>
      <c r="F30" s="8">
        <v>1</v>
      </c>
      <c r="G30" s="9">
        <f t="shared" si="0"/>
        <v>76.5</v>
      </c>
      <c r="H30" s="10">
        <f t="shared" si="1"/>
        <v>667.5</v>
      </c>
    </row>
    <row r="31" spans="1:10">
      <c r="A31" t="s">
        <v>10</v>
      </c>
      <c r="B31" s="6" t="s">
        <v>11</v>
      </c>
      <c r="C31" s="6" t="s">
        <v>12</v>
      </c>
      <c r="D31" s="7">
        <v>41442</v>
      </c>
      <c r="E31" s="9">
        <v>9</v>
      </c>
      <c r="F31" s="8">
        <v>2</v>
      </c>
      <c r="G31" s="9">
        <f t="shared" si="0"/>
        <v>18</v>
      </c>
      <c r="H31" s="10">
        <f t="shared" si="1"/>
        <v>685.5</v>
      </c>
    </row>
    <row r="32" spans="1:10">
      <c r="A32" t="s">
        <v>21</v>
      </c>
      <c r="B32" s="6" t="s">
        <v>14</v>
      </c>
      <c r="C32" s="6" t="s">
        <v>26</v>
      </c>
      <c r="D32" s="7">
        <v>41444</v>
      </c>
      <c r="E32" s="9">
        <v>4</v>
      </c>
      <c r="F32" s="8">
        <v>2</v>
      </c>
      <c r="G32" s="9">
        <f t="shared" si="0"/>
        <v>8</v>
      </c>
      <c r="H32" s="10">
        <f t="shared" si="1"/>
        <v>693.5</v>
      </c>
    </row>
    <row r="33" spans="1:9">
      <c r="A33" t="s">
        <v>33</v>
      </c>
      <c r="B33" s="6" t="s">
        <v>14</v>
      </c>
      <c r="C33" s="6" t="s">
        <v>34</v>
      </c>
      <c r="D33" s="7">
        <v>41452</v>
      </c>
      <c r="E33" s="9">
        <f>4+39</f>
        <v>43</v>
      </c>
      <c r="F33" s="8">
        <v>1</v>
      </c>
      <c r="G33" s="9">
        <f t="shared" si="0"/>
        <v>43</v>
      </c>
      <c r="H33" s="10">
        <f t="shared" si="1"/>
        <v>736.5</v>
      </c>
    </row>
    <row r="34" spans="1:9">
      <c r="H34" s="10"/>
    </row>
    <row r="35" spans="1:9">
      <c r="A35" t="s">
        <v>10</v>
      </c>
      <c r="B35" s="6" t="s">
        <v>11</v>
      </c>
      <c r="C35" s="6" t="s">
        <v>12</v>
      </c>
      <c r="D35" s="7">
        <v>41456</v>
      </c>
      <c r="E35" s="9">
        <v>9</v>
      </c>
      <c r="F35" s="8">
        <v>2</v>
      </c>
      <c r="G35" s="9">
        <f t="shared" si="0"/>
        <v>18</v>
      </c>
      <c r="H35" s="10">
        <f>H33+G35</f>
        <v>754.5</v>
      </c>
    </row>
    <row r="36" spans="1:9">
      <c r="A36" t="s">
        <v>35</v>
      </c>
      <c r="B36" s="6" t="s">
        <v>14</v>
      </c>
      <c r="C36" s="6" t="s">
        <v>26</v>
      </c>
      <c r="D36" s="7">
        <v>41459</v>
      </c>
      <c r="E36" s="9">
        <v>4</v>
      </c>
      <c r="F36" s="8">
        <v>2</v>
      </c>
      <c r="G36" s="9">
        <f t="shared" si="0"/>
        <v>8</v>
      </c>
      <c r="H36" s="10">
        <f t="shared" si="1"/>
        <v>762.5</v>
      </c>
      <c r="I36" t="s">
        <v>36</v>
      </c>
    </row>
    <row r="37" spans="1:9">
      <c r="A37" t="s">
        <v>21</v>
      </c>
      <c r="B37" s="6" t="s">
        <v>14</v>
      </c>
      <c r="C37" s="6" t="s">
        <v>26</v>
      </c>
      <c r="D37" s="7">
        <v>41459</v>
      </c>
      <c r="E37" s="9">
        <v>4</v>
      </c>
      <c r="F37" s="8">
        <v>2</v>
      </c>
      <c r="G37" s="9">
        <f t="shared" si="0"/>
        <v>8</v>
      </c>
      <c r="H37" s="10">
        <f t="shared" si="1"/>
        <v>770.5</v>
      </c>
    </row>
    <row r="38" spans="1:9">
      <c r="A38" t="s">
        <v>10</v>
      </c>
      <c r="B38" s="6" t="s">
        <v>11</v>
      </c>
      <c r="C38" s="6" t="s">
        <v>12</v>
      </c>
      <c r="D38" s="7">
        <v>41463</v>
      </c>
      <c r="E38" s="9">
        <v>9</v>
      </c>
      <c r="F38" s="8">
        <v>2</v>
      </c>
      <c r="G38" s="9">
        <f t="shared" si="0"/>
        <v>18</v>
      </c>
      <c r="H38" s="10">
        <f t="shared" si="1"/>
        <v>788.5</v>
      </c>
    </row>
    <row r="39" spans="1:9">
      <c r="A39" t="s">
        <v>21</v>
      </c>
      <c r="B39" s="6" t="s">
        <v>14</v>
      </c>
      <c r="C39" s="6" t="s">
        <v>26</v>
      </c>
      <c r="D39" s="7">
        <v>41465</v>
      </c>
      <c r="E39" s="9">
        <v>9</v>
      </c>
      <c r="F39" s="8">
        <v>2</v>
      </c>
      <c r="G39" s="9">
        <f t="shared" si="0"/>
        <v>18</v>
      </c>
      <c r="H39" s="10">
        <f t="shared" si="1"/>
        <v>806.5</v>
      </c>
    </row>
    <row r="40" spans="1:9">
      <c r="A40" t="s">
        <v>10</v>
      </c>
      <c r="B40" s="6" t="s">
        <v>11</v>
      </c>
      <c r="C40" s="6" t="s">
        <v>12</v>
      </c>
      <c r="D40" s="7">
        <v>41470</v>
      </c>
      <c r="E40" s="9">
        <v>9</v>
      </c>
      <c r="F40" s="8">
        <v>2</v>
      </c>
      <c r="G40" s="9">
        <f t="shared" si="0"/>
        <v>18</v>
      </c>
      <c r="H40" s="10">
        <f t="shared" si="1"/>
        <v>824.5</v>
      </c>
    </row>
    <row r="41" spans="1:9">
      <c r="A41" t="s">
        <v>10</v>
      </c>
      <c r="B41" s="6" t="s">
        <v>11</v>
      </c>
      <c r="C41" s="6" t="s">
        <v>12</v>
      </c>
      <c r="D41" s="7">
        <v>41477</v>
      </c>
      <c r="E41" s="9">
        <v>9</v>
      </c>
      <c r="F41" s="8">
        <v>2</v>
      </c>
      <c r="G41" s="9">
        <f t="shared" si="0"/>
        <v>18</v>
      </c>
      <c r="H41" s="10">
        <f>H40+G41</f>
        <v>842.5</v>
      </c>
    </row>
    <row r="42" spans="1:9">
      <c r="H42" s="10"/>
    </row>
    <row r="43" spans="1:9">
      <c r="A43" s="5" t="s">
        <v>37</v>
      </c>
      <c r="H43" s="10"/>
    </row>
    <row r="44" spans="1:9">
      <c r="A44" s="7" t="s">
        <v>10</v>
      </c>
      <c r="B44" s="6" t="s">
        <v>11</v>
      </c>
      <c r="C44" s="6" t="s">
        <v>12</v>
      </c>
      <c r="D44" s="7">
        <v>41547</v>
      </c>
      <c r="E44" s="9">
        <v>9</v>
      </c>
      <c r="F44" s="8">
        <v>2</v>
      </c>
      <c r="G44" s="9">
        <f t="shared" si="0"/>
        <v>18</v>
      </c>
      <c r="H44" s="10">
        <f>G44</f>
        <v>18</v>
      </c>
    </row>
    <row r="45" spans="1:9">
      <c r="A45" t="s">
        <v>35</v>
      </c>
      <c r="B45" s="6" t="s">
        <v>11</v>
      </c>
      <c r="C45" s="6" t="s">
        <v>38</v>
      </c>
      <c r="D45" s="7">
        <v>41548</v>
      </c>
      <c r="E45" s="9">
        <f>83+16</f>
        <v>99</v>
      </c>
      <c r="F45" s="8">
        <v>1</v>
      </c>
      <c r="G45" s="9">
        <f t="shared" si="0"/>
        <v>99</v>
      </c>
      <c r="H45" s="10">
        <f>H44+G45</f>
        <v>117</v>
      </c>
    </row>
    <row r="46" spans="1:9">
      <c r="A46" t="s">
        <v>39</v>
      </c>
      <c r="B46" s="6" t="s">
        <v>14</v>
      </c>
      <c r="C46" s="6" t="s">
        <v>40</v>
      </c>
      <c r="D46" s="7">
        <v>41551</v>
      </c>
      <c r="E46" s="9">
        <f>8+30</f>
        <v>38</v>
      </c>
      <c r="F46" s="8">
        <v>1</v>
      </c>
      <c r="G46" s="9">
        <f t="shared" si="0"/>
        <v>38</v>
      </c>
      <c r="H46" s="10">
        <f t="shared" ref="H46:H72" si="2">H45+G46</f>
        <v>155</v>
      </c>
    </row>
    <row r="47" spans="1:9">
      <c r="A47" t="s">
        <v>10</v>
      </c>
      <c r="B47" s="6" t="s">
        <v>11</v>
      </c>
      <c r="C47" s="6" t="s">
        <v>12</v>
      </c>
      <c r="D47" s="7">
        <v>41554</v>
      </c>
      <c r="E47" s="9">
        <v>9</v>
      </c>
      <c r="F47" s="8">
        <v>2</v>
      </c>
      <c r="G47" s="9">
        <f t="shared" si="0"/>
        <v>18</v>
      </c>
      <c r="H47" s="10">
        <f t="shared" si="2"/>
        <v>173</v>
      </c>
    </row>
    <row r="48" spans="1:9">
      <c r="A48" t="s">
        <v>21</v>
      </c>
      <c r="B48" s="6" t="s">
        <v>17</v>
      </c>
      <c r="C48" s="6" t="s">
        <v>41</v>
      </c>
      <c r="D48" s="7">
        <v>41556</v>
      </c>
      <c r="E48" s="9">
        <f>36+4</f>
        <v>40</v>
      </c>
      <c r="F48" s="8">
        <v>1</v>
      </c>
      <c r="G48" s="9">
        <f t="shared" si="0"/>
        <v>40</v>
      </c>
      <c r="H48" s="10">
        <f t="shared" si="2"/>
        <v>213</v>
      </c>
    </row>
    <row r="49" spans="1:8">
      <c r="A49" t="s">
        <v>42</v>
      </c>
      <c r="B49" s="6" t="s">
        <v>14</v>
      </c>
      <c r="C49" s="6" t="s">
        <v>43</v>
      </c>
      <c r="D49" s="7">
        <v>41557</v>
      </c>
      <c r="E49" s="9">
        <f>7+32</f>
        <v>39</v>
      </c>
      <c r="F49" s="8">
        <v>1</v>
      </c>
      <c r="G49" s="9">
        <f t="shared" si="0"/>
        <v>39</v>
      </c>
      <c r="H49" s="10">
        <f t="shared" si="2"/>
        <v>252</v>
      </c>
    </row>
    <row r="50" spans="1:8">
      <c r="A50" t="s">
        <v>10</v>
      </c>
      <c r="B50" s="6" t="s">
        <v>11</v>
      </c>
      <c r="C50" s="6" t="s">
        <v>12</v>
      </c>
      <c r="D50" s="7">
        <v>41561</v>
      </c>
      <c r="E50" s="9">
        <v>9</v>
      </c>
      <c r="F50" s="8">
        <v>2</v>
      </c>
      <c r="G50" s="9">
        <f t="shared" si="0"/>
        <v>18</v>
      </c>
      <c r="H50" s="10">
        <f t="shared" si="2"/>
        <v>270</v>
      </c>
    </row>
    <row r="51" spans="1:8">
      <c r="A51" t="s">
        <v>35</v>
      </c>
      <c r="B51" s="6" t="s">
        <v>11</v>
      </c>
      <c r="C51" s="6" t="s">
        <v>38</v>
      </c>
      <c r="D51" s="7">
        <v>41562</v>
      </c>
      <c r="E51" s="9">
        <f>83+16</f>
        <v>99</v>
      </c>
      <c r="F51" s="8">
        <v>1</v>
      </c>
      <c r="G51" s="9">
        <f t="shared" si="0"/>
        <v>99</v>
      </c>
      <c r="H51" s="10">
        <f t="shared" si="2"/>
        <v>369</v>
      </c>
    </row>
    <row r="52" spans="1:8">
      <c r="A52" t="s">
        <v>10</v>
      </c>
      <c r="B52" s="6" t="s">
        <v>11</v>
      </c>
      <c r="C52" s="6" t="s">
        <v>12</v>
      </c>
      <c r="D52" s="7">
        <v>41568</v>
      </c>
      <c r="E52" s="9">
        <v>9</v>
      </c>
      <c r="F52" s="8">
        <v>2</v>
      </c>
      <c r="G52" s="9">
        <f t="shared" si="0"/>
        <v>18</v>
      </c>
      <c r="H52" s="10">
        <f t="shared" si="2"/>
        <v>387</v>
      </c>
    </row>
    <row r="53" spans="1:8">
      <c r="A53" t="s">
        <v>10</v>
      </c>
      <c r="B53" s="6" t="s">
        <v>11</v>
      </c>
      <c r="C53" s="6" t="s">
        <v>12</v>
      </c>
      <c r="D53" s="7">
        <v>41575</v>
      </c>
      <c r="E53" s="9">
        <v>9</v>
      </c>
      <c r="F53" s="8">
        <v>2</v>
      </c>
      <c r="G53" s="9">
        <f t="shared" si="0"/>
        <v>18</v>
      </c>
      <c r="H53" s="10">
        <f t="shared" si="2"/>
        <v>405</v>
      </c>
    </row>
    <row r="54" spans="1:8">
      <c r="A54" t="s">
        <v>44</v>
      </c>
      <c r="B54" s="6" t="s">
        <v>17</v>
      </c>
      <c r="C54" s="6" t="s">
        <v>45</v>
      </c>
      <c r="D54" s="7">
        <v>41577</v>
      </c>
      <c r="E54" s="9">
        <v>25</v>
      </c>
      <c r="F54" s="8">
        <v>2</v>
      </c>
      <c r="G54" s="9">
        <f t="shared" si="0"/>
        <v>50</v>
      </c>
      <c r="H54" s="10">
        <f t="shared" si="2"/>
        <v>455</v>
      </c>
    </row>
    <row r="55" spans="1:8">
      <c r="A55" t="s">
        <v>10</v>
      </c>
      <c r="B55" s="6" t="s">
        <v>11</v>
      </c>
      <c r="C55" s="6" t="s">
        <v>12</v>
      </c>
      <c r="D55" s="7">
        <v>41582</v>
      </c>
      <c r="E55" s="9">
        <v>9</v>
      </c>
      <c r="F55" s="8">
        <v>2</v>
      </c>
      <c r="G55" s="9">
        <f t="shared" si="0"/>
        <v>18</v>
      </c>
      <c r="H55" s="10">
        <f t="shared" si="2"/>
        <v>473</v>
      </c>
    </row>
    <row r="56" spans="1:8">
      <c r="A56" t="s">
        <v>10</v>
      </c>
      <c r="B56" s="6" t="s">
        <v>11</v>
      </c>
      <c r="C56" s="6" t="s">
        <v>12</v>
      </c>
      <c r="D56" s="7">
        <v>41593</v>
      </c>
      <c r="E56" s="9">
        <v>9</v>
      </c>
      <c r="F56" s="8">
        <v>2</v>
      </c>
      <c r="G56" s="9">
        <f t="shared" si="0"/>
        <v>18</v>
      </c>
      <c r="H56" s="10">
        <f t="shared" si="2"/>
        <v>491</v>
      </c>
    </row>
    <row r="57" spans="1:8">
      <c r="A57" t="s">
        <v>46</v>
      </c>
      <c r="B57" s="6" t="s">
        <v>17</v>
      </c>
      <c r="C57" s="6" t="s">
        <v>40</v>
      </c>
      <c r="D57" s="7">
        <v>41596</v>
      </c>
      <c r="E57" s="9">
        <f>30+8</f>
        <v>38</v>
      </c>
      <c r="F57" s="8">
        <v>1</v>
      </c>
      <c r="G57" s="9">
        <f t="shared" si="0"/>
        <v>38</v>
      </c>
      <c r="H57" s="10">
        <f t="shared" si="2"/>
        <v>529</v>
      </c>
    </row>
    <row r="58" spans="1:8">
      <c r="A58" t="s">
        <v>35</v>
      </c>
      <c r="B58" s="6" t="s">
        <v>14</v>
      </c>
      <c r="C58" s="6" t="s">
        <v>38</v>
      </c>
      <c r="D58" s="7">
        <v>41596</v>
      </c>
      <c r="E58" s="9">
        <v>16</v>
      </c>
      <c r="F58" s="8">
        <v>2</v>
      </c>
      <c r="G58" s="9">
        <f t="shared" si="0"/>
        <v>32</v>
      </c>
      <c r="H58" s="10">
        <f t="shared" si="2"/>
        <v>561</v>
      </c>
    </row>
    <row r="59" spans="1:8">
      <c r="A59" t="s">
        <v>21</v>
      </c>
      <c r="B59" s="6" t="s">
        <v>14</v>
      </c>
      <c r="C59" s="6" t="s">
        <v>26</v>
      </c>
      <c r="D59" s="7">
        <v>41599</v>
      </c>
      <c r="E59" s="9">
        <v>4</v>
      </c>
      <c r="F59" s="8">
        <v>1</v>
      </c>
      <c r="G59" s="9">
        <f t="shared" si="0"/>
        <v>4</v>
      </c>
      <c r="H59" s="10">
        <f t="shared" si="2"/>
        <v>565</v>
      </c>
    </row>
    <row r="60" spans="1:8">
      <c r="A60" t="s">
        <v>31</v>
      </c>
      <c r="B60" s="6" t="s">
        <v>26</v>
      </c>
      <c r="C60" s="6" t="s">
        <v>31</v>
      </c>
      <c r="D60" s="7">
        <v>41599</v>
      </c>
      <c r="E60" s="9">
        <f>19+88</f>
        <v>107</v>
      </c>
      <c r="F60" s="8">
        <v>1</v>
      </c>
      <c r="G60" s="9">
        <f t="shared" si="0"/>
        <v>107</v>
      </c>
      <c r="H60" s="10">
        <f t="shared" si="2"/>
        <v>672</v>
      </c>
    </row>
    <row r="61" spans="1:8">
      <c r="A61" t="s">
        <v>10</v>
      </c>
      <c r="B61" s="6" t="s">
        <v>11</v>
      </c>
      <c r="C61" s="6" t="s">
        <v>12</v>
      </c>
      <c r="D61" s="7">
        <v>41600</v>
      </c>
      <c r="E61" s="9">
        <v>9</v>
      </c>
      <c r="F61" s="8">
        <v>2</v>
      </c>
      <c r="G61" s="9">
        <f t="shared" si="0"/>
        <v>18</v>
      </c>
      <c r="H61" s="10">
        <f t="shared" si="2"/>
        <v>690</v>
      </c>
    </row>
    <row r="62" spans="1:8">
      <c r="A62" t="s">
        <v>10</v>
      </c>
      <c r="B62" s="6" t="s">
        <v>11</v>
      </c>
      <c r="C62" s="6" t="s">
        <v>12</v>
      </c>
      <c r="D62" s="7">
        <v>41603</v>
      </c>
      <c r="E62" s="9">
        <v>9</v>
      </c>
      <c r="F62" s="8">
        <v>2</v>
      </c>
      <c r="G62" s="9">
        <f t="shared" si="0"/>
        <v>18</v>
      </c>
      <c r="H62" s="10">
        <f t="shared" si="2"/>
        <v>708</v>
      </c>
    </row>
    <row r="63" spans="1:8">
      <c r="A63" t="s">
        <v>47</v>
      </c>
      <c r="B63" s="6" t="s">
        <v>11</v>
      </c>
      <c r="C63" s="6" t="s">
        <v>48</v>
      </c>
      <c r="D63" s="7">
        <v>41604</v>
      </c>
      <c r="E63" s="9">
        <f>97+45</f>
        <v>142</v>
      </c>
      <c r="F63" s="8">
        <v>1</v>
      </c>
      <c r="G63" s="9">
        <f t="shared" si="0"/>
        <v>142</v>
      </c>
      <c r="H63" s="10">
        <f t="shared" si="2"/>
        <v>850</v>
      </c>
    </row>
    <row r="64" spans="1:8">
      <c r="A64" t="s">
        <v>47</v>
      </c>
      <c r="B64" s="6" t="s">
        <v>14</v>
      </c>
      <c r="C64" s="6" t="s">
        <v>26</v>
      </c>
      <c r="D64" s="7">
        <v>41606</v>
      </c>
      <c r="E64" s="9">
        <f>4+36</f>
        <v>40</v>
      </c>
      <c r="F64" s="8">
        <v>1</v>
      </c>
      <c r="G64" s="9">
        <f t="shared" si="0"/>
        <v>40</v>
      </c>
      <c r="H64" s="10">
        <f t="shared" si="2"/>
        <v>890</v>
      </c>
    </row>
    <row r="65" spans="1:10">
      <c r="A65" t="s">
        <v>10</v>
      </c>
      <c r="B65" s="6" t="s">
        <v>11</v>
      </c>
      <c r="C65" s="6" t="s">
        <v>12</v>
      </c>
      <c r="D65" s="7">
        <v>41610</v>
      </c>
      <c r="E65" s="9">
        <v>9</v>
      </c>
      <c r="F65" s="8">
        <v>2</v>
      </c>
      <c r="G65" s="9">
        <f t="shared" si="0"/>
        <v>18</v>
      </c>
      <c r="H65" s="10">
        <f t="shared" si="2"/>
        <v>908</v>
      </c>
    </row>
    <row r="66" spans="1:10">
      <c r="A66" t="s">
        <v>35</v>
      </c>
      <c r="B66" s="6" t="s">
        <v>11</v>
      </c>
      <c r="C66" s="6" t="s">
        <v>38</v>
      </c>
      <c r="D66" s="7">
        <v>41612</v>
      </c>
      <c r="E66" s="9">
        <f>83+16</f>
        <v>99</v>
      </c>
      <c r="F66" s="8">
        <v>1</v>
      </c>
      <c r="G66" s="9">
        <f t="shared" si="0"/>
        <v>99</v>
      </c>
      <c r="H66" s="10">
        <f t="shared" si="2"/>
        <v>1007</v>
      </c>
    </row>
    <row r="67" spans="1:10">
      <c r="A67" t="s">
        <v>28</v>
      </c>
      <c r="B67" s="6" t="s">
        <v>17</v>
      </c>
      <c r="C67" s="6" t="s">
        <v>49</v>
      </c>
      <c r="D67" s="7">
        <v>41614</v>
      </c>
      <c r="E67" s="9">
        <f>34+42</f>
        <v>76</v>
      </c>
      <c r="F67" s="8">
        <v>1</v>
      </c>
      <c r="G67" s="9">
        <f t="shared" si="0"/>
        <v>76</v>
      </c>
      <c r="H67" s="10">
        <f t="shared" si="2"/>
        <v>1083</v>
      </c>
    </row>
    <row r="68" spans="1:10">
      <c r="A68" t="s">
        <v>50</v>
      </c>
      <c r="B68" s="6" t="s">
        <v>17</v>
      </c>
      <c r="C68" s="6" t="s">
        <v>17</v>
      </c>
      <c r="D68" s="7">
        <v>41619</v>
      </c>
      <c r="E68" s="9">
        <v>3.5</v>
      </c>
      <c r="F68" s="8">
        <v>2</v>
      </c>
      <c r="G68" s="9">
        <f t="shared" si="0"/>
        <v>7</v>
      </c>
      <c r="H68" s="10">
        <f t="shared" si="2"/>
        <v>1090</v>
      </c>
    </row>
    <row r="69" spans="1:10">
      <c r="A69" t="s">
        <v>10</v>
      </c>
      <c r="B69" s="6" t="s">
        <v>11</v>
      </c>
      <c r="C69" s="6" t="s">
        <v>12</v>
      </c>
      <c r="D69" s="7">
        <v>41620</v>
      </c>
      <c r="E69" s="9">
        <v>9</v>
      </c>
      <c r="F69" s="8">
        <v>2</v>
      </c>
      <c r="G69" s="9">
        <f t="shared" ref="G69:G73" si="3">E69*F69</f>
        <v>18</v>
      </c>
      <c r="H69" s="10">
        <f t="shared" si="2"/>
        <v>1108</v>
      </c>
    </row>
    <row r="70" spans="1:10">
      <c r="A70" t="s">
        <v>46</v>
      </c>
      <c r="B70" s="6" t="s">
        <v>11</v>
      </c>
      <c r="C70" s="6" t="s">
        <v>51</v>
      </c>
      <c r="D70" s="7">
        <v>41624</v>
      </c>
      <c r="E70" s="9">
        <f>82+29</f>
        <v>111</v>
      </c>
      <c r="F70" s="8">
        <v>1</v>
      </c>
      <c r="G70" s="9">
        <f t="shared" si="3"/>
        <v>111</v>
      </c>
      <c r="H70" s="10">
        <f t="shared" si="2"/>
        <v>1219</v>
      </c>
    </row>
    <row r="71" spans="1:10">
      <c r="A71" t="s">
        <v>10</v>
      </c>
      <c r="B71" s="6" t="s">
        <v>11</v>
      </c>
      <c r="C71" s="6" t="s">
        <v>12</v>
      </c>
      <c r="D71" s="7">
        <v>41627</v>
      </c>
      <c r="E71" s="9">
        <v>9</v>
      </c>
      <c r="F71" s="8">
        <v>2</v>
      </c>
      <c r="G71" s="9">
        <f t="shared" si="3"/>
        <v>18</v>
      </c>
      <c r="H71" s="10">
        <f t="shared" si="2"/>
        <v>1237</v>
      </c>
    </row>
    <row r="72" spans="1:10">
      <c r="A72" t="s">
        <v>10</v>
      </c>
      <c r="B72" s="6" t="s">
        <v>11</v>
      </c>
      <c r="C72" s="6" t="s">
        <v>12</v>
      </c>
      <c r="D72" s="7">
        <v>41631</v>
      </c>
      <c r="E72" s="9">
        <v>9</v>
      </c>
      <c r="F72" s="8">
        <v>2</v>
      </c>
      <c r="G72" s="9">
        <f t="shared" si="3"/>
        <v>18</v>
      </c>
      <c r="H72" s="10">
        <f t="shared" si="2"/>
        <v>1255</v>
      </c>
    </row>
    <row r="73" spans="1:10">
      <c r="A73" t="s">
        <v>10</v>
      </c>
      <c r="B73" s="6" t="s">
        <v>11</v>
      </c>
      <c r="C73" s="6" t="s">
        <v>12</v>
      </c>
      <c r="D73" s="7">
        <v>41638</v>
      </c>
      <c r="E73" s="9">
        <v>9</v>
      </c>
      <c r="F73" s="8">
        <v>2</v>
      </c>
      <c r="G73" s="9">
        <f t="shared" si="3"/>
        <v>18</v>
      </c>
      <c r="H73" s="10">
        <f>H72+G73</f>
        <v>1273</v>
      </c>
    </row>
    <row r="74" spans="1:10">
      <c r="D74" s="50" t="s">
        <v>52</v>
      </c>
      <c r="E74" s="50"/>
      <c r="F74" s="50"/>
      <c r="G74" s="50"/>
    </row>
    <row r="76" spans="1:10" ht="13.5" thickBot="1"/>
    <row r="77" spans="1:10" ht="25.5">
      <c r="A77" s="15" t="s">
        <v>53</v>
      </c>
      <c r="B77" s="16" t="s">
        <v>54</v>
      </c>
      <c r="C77" s="16" t="s">
        <v>55</v>
      </c>
      <c r="D77" s="17" t="s">
        <v>56</v>
      </c>
      <c r="E77" s="18"/>
      <c r="F77" s="19" t="s">
        <v>57</v>
      </c>
      <c r="G77" s="20" t="s">
        <v>58</v>
      </c>
      <c r="H77" s="21" t="s">
        <v>59</v>
      </c>
      <c r="I77" s="22" t="s">
        <v>60</v>
      </c>
    </row>
    <row r="78" spans="1:10">
      <c r="A78" s="23" t="s">
        <v>61</v>
      </c>
      <c r="B78" s="24" t="s">
        <v>62</v>
      </c>
      <c r="C78" s="24" t="s">
        <v>63</v>
      </c>
      <c r="D78" s="25" t="s">
        <v>64</v>
      </c>
      <c r="E78" s="18"/>
      <c r="F78" s="26" t="s">
        <v>65</v>
      </c>
      <c r="G78" s="27">
        <f>H41</f>
        <v>842.5</v>
      </c>
      <c r="H78" s="27">
        <v>0.48699999999999999</v>
      </c>
      <c r="I78" s="28">
        <f>G78*H78</f>
        <v>410.29750000000001</v>
      </c>
    </row>
    <row r="79" spans="1:10">
      <c r="A79" s="23" t="s">
        <v>66</v>
      </c>
      <c r="B79" s="24" t="s">
        <v>67</v>
      </c>
      <c r="C79" s="24" t="s">
        <v>68</v>
      </c>
      <c r="D79" s="25" t="s">
        <v>69</v>
      </c>
      <c r="E79" s="18"/>
      <c r="F79" s="29" t="s">
        <v>70</v>
      </c>
      <c r="G79" s="30">
        <f>H73</f>
        <v>1273</v>
      </c>
      <c r="H79" s="30">
        <v>0.53600000000000003</v>
      </c>
      <c r="I79" s="31">
        <f>G79*H79</f>
        <v>682.32800000000009</v>
      </c>
    </row>
    <row r="80" spans="1:10" ht="13.5" thickBot="1">
      <c r="A80" s="32" t="s">
        <v>71</v>
      </c>
      <c r="B80" s="33" t="s">
        <v>72</v>
      </c>
      <c r="C80" s="34" t="s">
        <v>73</v>
      </c>
      <c r="D80" s="35" t="s">
        <v>74</v>
      </c>
      <c r="E80" s="18"/>
      <c r="F80" s="41"/>
      <c r="G80" s="36"/>
      <c r="H80" s="36"/>
      <c r="I80" s="37">
        <f>I78+I79</f>
        <v>1092.6255000000001</v>
      </c>
      <c r="J80" t="s">
        <v>115</v>
      </c>
    </row>
    <row r="81" spans="1:15" ht="13.5" customHeight="1"/>
    <row r="82" spans="1:15" ht="13.5" customHeight="1"/>
    <row r="83" spans="1:15" ht="13.5" customHeight="1"/>
    <row r="85" spans="1:15" ht="25.5" customHeight="1">
      <c r="A85" s="49" t="s">
        <v>95</v>
      </c>
      <c r="B85" s="49"/>
      <c r="C85" s="49"/>
      <c r="D85" s="49"/>
      <c r="E85" s="49"/>
      <c r="F85" s="49"/>
      <c r="G85" s="49"/>
      <c r="H85" s="49"/>
      <c r="I85" s="49"/>
    </row>
    <row r="86" spans="1:15">
      <c r="A86" s="2" t="s">
        <v>1</v>
      </c>
      <c r="B86" s="2" t="s">
        <v>2</v>
      </c>
      <c r="C86" s="2" t="s">
        <v>3</v>
      </c>
      <c r="D86" s="3" t="s">
        <v>4</v>
      </c>
      <c r="E86" s="4" t="s">
        <v>5</v>
      </c>
      <c r="F86" s="4" t="s">
        <v>6</v>
      </c>
      <c r="G86" s="4" t="s">
        <v>7</v>
      </c>
      <c r="H86" s="4" t="s">
        <v>8</v>
      </c>
    </row>
    <row r="87" spans="1:15">
      <c r="A87" t="s">
        <v>75</v>
      </c>
      <c r="B87" s="6" t="s">
        <v>14</v>
      </c>
      <c r="C87" s="6" t="s">
        <v>17</v>
      </c>
      <c r="D87" s="7">
        <v>41641</v>
      </c>
      <c r="E87" s="9">
        <v>38</v>
      </c>
      <c r="F87" s="9">
        <v>2</v>
      </c>
      <c r="G87" s="9">
        <f>E87*F87</f>
        <v>76</v>
      </c>
      <c r="H87" s="10">
        <f>G87</f>
        <v>76</v>
      </c>
    </row>
    <row r="88" spans="1:15">
      <c r="A88" t="s">
        <v>10</v>
      </c>
      <c r="B88" s="6" t="s">
        <v>11</v>
      </c>
      <c r="C88" s="6" t="s">
        <v>12</v>
      </c>
      <c r="D88" s="7">
        <v>41645</v>
      </c>
      <c r="E88" s="9">
        <v>9</v>
      </c>
      <c r="F88" s="9">
        <v>2</v>
      </c>
      <c r="G88" s="9">
        <f t="shared" ref="G88:G119" si="4">E88*F88</f>
        <v>18</v>
      </c>
      <c r="H88" s="10">
        <f>H87+G88</f>
        <v>94</v>
      </c>
    </row>
    <row r="89" spans="1:15">
      <c r="A89" t="s">
        <v>50</v>
      </c>
      <c r="B89" s="6" t="s">
        <v>17</v>
      </c>
      <c r="C89" s="6" t="s">
        <v>17</v>
      </c>
      <c r="D89" s="7">
        <v>41646</v>
      </c>
      <c r="E89" s="9">
        <v>3.5</v>
      </c>
      <c r="F89" s="9">
        <v>2</v>
      </c>
      <c r="G89" s="9">
        <f t="shared" si="4"/>
        <v>7</v>
      </c>
      <c r="H89" s="10">
        <f t="shared" ref="H89:H119" si="5">H88+G89</f>
        <v>101</v>
      </c>
    </row>
    <row r="90" spans="1:15">
      <c r="A90" t="s">
        <v>76</v>
      </c>
      <c r="B90" s="6" t="s">
        <v>14</v>
      </c>
      <c r="C90" s="6" t="s">
        <v>17</v>
      </c>
      <c r="D90" s="7">
        <v>41647</v>
      </c>
      <c r="E90" s="9">
        <v>38</v>
      </c>
      <c r="F90" s="9">
        <v>2</v>
      </c>
      <c r="G90" s="9">
        <f t="shared" si="4"/>
        <v>76</v>
      </c>
      <c r="H90" s="10">
        <f t="shared" si="5"/>
        <v>177</v>
      </c>
    </row>
    <row r="91" spans="1:15">
      <c r="A91" t="s">
        <v>47</v>
      </c>
      <c r="B91" s="6" t="s">
        <v>77</v>
      </c>
      <c r="C91" s="6" t="s">
        <v>78</v>
      </c>
      <c r="D91" s="7">
        <v>41648</v>
      </c>
      <c r="E91" s="9">
        <v>45</v>
      </c>
      <c r="F91" s="9">
        <v>2</v>
      </c>
      <c r="G91" s="9">
        <f t="shared" si="4"/>
        <v>90</v>
      </c>
      <c r="H91" s="10">
        <f t="shared" si="5"/>
        <v>267</v>
      </c>
    </row>
    <row r="92" spans="1:15">
      <c r="A92" t="s">
        <v>10</v>
      </c>
      <c r="B92" s="6" t="s">
        <v>11</v>
      </c>
      <c r="C92" s="6" t="s">
        <v>12</v>
      </c>
      <c r="D92" s="7">
        <v>41654</v>
      </c>
      <c r="E92" s="9">
        <v>9</v>
      </c>
      <c r="F92" s="9">
        <v>2</v>
      </c>
      <c r="G92" s="9">
        <f t="shared" si="4"/>
        <v>18</v>
      </c>
      <c r="H92" s="10">
        <f t="shared" si="5"/>
        <v>285</v>
      </c>
    </row>
    <row r="93" spans="1:15">
      <c r="A93" t="s">
        <v>44</v>
      </c>
      <c r="B93" s="6" t="s">
        <v>17</v>
      </c>
      <c r="C93" s="6" t="s">
        <v>45</v>
      </c>
      <c r="D93" s="7">
        <v>41655</v>
      </c>
      <c r="E93" s="9">
        <v>25</v>
      </c>
      <c r="F93" s="9">
        <v>2</v>
      </c>
      <c r="G93" s="9">
        <f t="shared" si="4"/>
        <v>50</v>
      </c>
      <c r="H93" s="10">
        <f>H92+G93</f>
        <v>335</v>
      </c>
      <c r="L93" s="51"/>
      <c r="M93" s="51"/>
      <c r="N93" s="51"/>
      <c r="O93" s="51"/>
    </row>
    <row r="94" spans="1:15">
      <c r="A94" t="s">
        <v>79</v>
      </c>
      <c r="B94" s="6" t="s">
        <v>17</v>
      </c>
      <c r="C94" s="6" t="s">
        <v>80</v>
      </c>
      <c r="D94" s="7">
        <v>41656</v>
      </c>
      <c r="E94" s="9">
        <v>36</v>
      </c>
      <c r="F94" s="9">
        <v>1</v>
      </c>
      <c r="G94" s="9">
        <f t="shared" si="4"/>
        <v>36</v>
      </c>
      <c r="H94" s="10">
        <f t="shared" si="5"/>
        <v>371</v>
      </c>
    </row>
    <row r="95" spans="1:15">
      <c r="A95" t="s">
        <v>10</v>
      </c>
      <c r="B95" s="6" t="s">
        <v>11</v>
      </c>
      <c r="C95" s="6" t="s">
        <v>12</v>
      </c>
      <c r="D95" s="7">
        <v>41659</v>
      </c>
      <c r="E95" s="9">
        <v>9</v>
      </c>
      <c r="F95" s="9">
        <v>2</v>
      </c>
      <c r="G95" s="9">
        <f t="shared" si="4"/>
        <v>18</v>
      </c>
      <c r="H95" s="10">
        <f t="shared" si="5"/>
        <v>389</v>
      </c>
    </row>
    <row r="96" spans="1:15">
      <c r="A96" t="s">
        <v>81</v>
      </c>
      <c r="B96" s="6" t="s">
        <v>17</v>
      </c>
      <c r="C96" s="6" t="s">
        <v>17</v>
      </c>
      <c r="D96" s="7">
        <v>41661</v>
      </c>
      <c r="E96" s="9">
        <v>1</v>
      </c>
      <c r="F96" s="9">
        <v>2</v>
      </c>
      <c r="G96" s="9">
        <f t="shared" si="4"/>
        <v>2</v>
      </c>
      <c r="H96" s="10">
        <f t="shared" si="5"/>
        <v>391</v>
      </c>
    </row>
    <row r="97" spans="1:8">
      <c r="A97" t="s">
        <v>79</v>
      </c>
      <c r="B97" s="6" t="s">
        <v>14</v>
      </c>
      <c r="C97" s="6" t="s">
        <v>80</v>
      </c>
      <c r="D97" s="7">
        <v>41663</v>
      </c>
      <c r="E97" s="9">
        <v>3</v>
      </c>
      <c r="F97" s="9">
        <v>2</v>
      </c>
      <c r="G97" s="9">
        <f t="shared" si="4"/>
        <v>6</v>
      </c>
      <c r="H97" s="10">
        <f t="shared" si="5"/>
        <v>397</v>
      </c>
    </row>
    <row r="98" spans="1:8">
      <c r="A98" t="s">
        <v>10</v>
      </c>
      <c r="B98" s="6" t="s">
        <v>11</v>
      </c>
      <c r="C98" s="6" t="s">
        <v>12</v>
      </c>
      <c r="D98" s="7">
        <v>41666</v>
      </c>
      <c r="E98" s="9">
        <v>9</v>
      </c>
      <c r="F98" s="9">
        <v>2</v>
      </c>
      <c r="G98" s="9">
        <f t="shared" si="4"/>
        <v>18</v>
      </c>
      <c r="H98" s="10">
        <f t="shared" si="5"/>
        <v>415</v>
      </c>
    </row>
    <row r="99" spans="1:8">
      <c r="A99" t="s">
        <v>114</v>
      </c>
      <c r="B99" s="6" t="s">
        <v>82</v>
      </c>
      <c r="C99" s="6" t="s">
        <v>83</v>
      </c>
      <c r="D99" s="7">
        <v>41670</v>
      </c>
      <c r="E99" s="9">
        <v>38</v>
      </c>
      <c r="F99" s="9">
        <v>2</v>
      </c>
      <c r="G99" s="9">
        <f t="shared" si="4"/>
        <v>76</v>
      </c>
      <c r="H99" s="10">
        <f t="shared" si="5"/>
        <v>491</v>
      </c>
    </row>
    <row r="100" spans="1:8">
      <c r="H100" s="10"/>
    </row>
    <row r="101" spans="1:8">
      <c r="A101" t="s">
        <v>10</v>
      </c>
      <c r="B101" s="6" t="s">
        <v>11</v>
      </c>
      <c r="C101" s="6" t="s">
        <v>12</v>
      </c>
      <c r="D101" s="7">
        <v>41673</v>
      </c>
      <c r="E101" s="9">
        <v>9</v>
      </c>
      <c r="F101" s="9">
        <v>2</v>
      </c>
      <c r="G101" s="9">
        <f t="shared" si="4"/>
        <v>18</v>
      </c>
      <c r="H101" s="10">
        <f>H99+G101</f>
        <v>509</v>
      </c>
    </row>
    <row r="102" spans="1:8">
      <c r="A102" t="s">
        <v>21</v>
      </c>
      <c r="B102" s="6" t="s">
        <v>14</v>
      </c>
      <c r="C102" s="6" t="s">
        <v>84</v>
      </c>
      <c r="D102" s="7">
        <v>41675</v>
      </c>
      <c r="E102" s="9">
        <v>8</v>
      </c>
      <c r="F102" s="9">
        <v>1</v>
      </c>
      <c r="G102" s="9">
        <f t="shared" si="4"/>
        <v>8</v>
      </c>
      <c r="H102" s="10">
        <f t="shared" si="5"/>
        <v>517</v>
      </c>
    </row>
    <row r="103" spans="1:8">
      <c r="A103" t="s">
        <v>85</v>
      </c>
      <c r="B103" s="6" t="s">
        <v>14</v>
      </c>
      <c r="C103" s="6" t="s">
        <v>86</v>
      </c>
      <c r="D103" s="7">
        <v>41680</v>
      </c>
      <c r="E103" s="9">
        <v>9</v>
      </c>
      <c r="F103" s="9">
        <v>1</v>
      </c>
      <c r="G103" s="9">
        <f t="shared" si="4"/>
        <v>9</v>
      </c>
      <c r="H103" s="10">
        <f t="shared" si="5"/>
        <v>526</v>
      </c>
    </row>
    <row r="104" spans="1:8">
      <c r="A104" t="s">
        <v>87</v>
      </c>
      <c r="B104" s="6" t="s">
        <v>86</v>
      </c>
      <c r="C104" s="6" t="s">
        <v>51</v>
      </c>
      <c r="D104" s="7">
        <v>41680</v>
      </c>
      <c r="E104" s="9">
        <v>21</v>
      </c>
      <c r="F104" s="9">
        <v>1</v>
      </c>
      <c r="G104" s="9">
        <f t="shared" si="4"/>
        <v>21</v>
      </c>
      <c r="H104" s="10">
        <f t="shared" si="5"/>
        <v>547</v>
      </c>
    </row>
    <row r="105" spans="1:8">
      <c r="A105" t="s">
        <v>35</v>
      </c>
      <c r="B105" s="6" t="s">
        <v>14</v>
      </c>
      <c r="C105" s="6" t="s">
        <v>38</v>
      </c>
      <c r="D105" s="7">
        <v>41681</v>
      </c>
      <c r="E105" s="9">
        <v>16</v>
      </c>
      <c r="F105" s="9">
        <v>1</v>
      </c>
      <c r="G105" s="9">
        <f t="shared" si="4"/>
        <v>16</v>
      </c>
      <c r="H105" s="10">
        <f t="shared" si="5"/>
        <v>563</v>
      </c>
    </row>
    <row r="106" spans="1:8">
      <c r="A106" t="s">
        <v>79</v>
      </c>
      <c r="B106" s="6" t="s">
        <v>38</v>
      </c>
      <c r="C106" s="6" t="s">
        <v>88</v>
      </c>
      <c r="D106" s="7">
        <v>41681</v>
      </c>
      <c r="E106" s="9">
        <v>22</v>
      </c>
      <c r="F106" s="9">
        <v>1</v>
      </c>
      <c r="G106" s="9">
        <f t="shared" si="4"/>
        <v>22</v>
      </c>
      <c r="H106" s="10">
        <f t="shared" si="5"/>
        <v>585</v>
      </c>
    </row>
    <row r="107" spans="1:8">
      <c r="A107" t="s">
        <v>10</v>
      </c>
      <c r="B107" s="6" t="s">
        <v>11</v>
      </c>
      <c r="C107" s="6" t="s">
        <v>12</v>
      </c>
      <c r="D107" s="7">
        <v>41684</v>
      </c>
      <c r="E107" s="9">
        <v>9</v>
      </c>
      <c r="F107" s="9">
        <v>2</v>
      </c>
      <c r="G107" s="9">
        <f t="shared" si="4"/>
        <v>18</v>
      </c>
      <c r="H107" s="10">
        <f t="shared" si="5"/>
        <v>603</v>
      </c>
    </row>
    <row r="108" spans="1:8">
      <c r="A108" t="s">
        <v>10</v>
      </c>
      <c r="B108" s="6" t="s">
        <v>11</v>
      </c>
      <c r="C108" s="6" t="s">
        <v>12</v>
      </c>
      <c r="D108" s="7">
        <v>41689</v>
      </c>
      <c r="E108" s="9">
        <v>9</v>
      </c>
      <c r="F108" s="9">
        <v>2</v>
      </c>
      <c r="G108" s="9">
        <f t="shared" si="4"/>
        <v>18</v>
      </c>
      <c r="H108" s="10">
        <f t="shared" si="5"/>
        <v>621</v>
      </c>
    </row>
    <row r="109" spans="1:8">
      <c r="A109" t="s">
        <v>89</v>
      </c>
      <c r="B109" s="6" t="s">
        <v>17</v>
      </c>
      <c r="C109" s="6" t="s">
        <v>86</v>
      </c>
      <c r="D109" s="7">
        <v>41696</v>
      </c>
      <c r="E109" s="9">
        <v>41</v>
      </c>
      <c r="F109" s="9">
        <v>1</v>
      </c>
      <c r="G109" s="9">
        <f t="shared" si="4"/>
        <v>41</v>
      </c>
      <c r="H109" s="10">
        <f t="shared" si="5"/>
        <v>662</v>
      </c>
    </row>
    <row r="110" spans="1:8">
      <c r="A110" t="s">
        <v>10</v>
      </c>
      <c r="B110" s="6" t="s">
        <v>11</v>
      </c>
      <c r="C110" s="6" t="s">
        <v>12</v>
      </c>
      <c r="D110" s="7">
        <v>41698</v>
      </c>
      <c r="E110" s="9">
        <v>9</v>
      </c>
      <c r="F110" s="9">
        <v>2</v>
      </c>
      <c r="G110" s="9">
        <f t="shared" si="4"/>
        <v>18</v>
      </c>
      <c r="H110" s="10">
        <f t="shared" si="5"/>
        <v>680</v>
      </c>
    </row>
    <row r="111" spans="1:8">
      <c r="D111" s="7"/>
      <c r="H111" s="10"/>
    </row>
    <row r="112" spans="1:8">
      <c r="A112" t="s">
        <v>10</v>
      </c>
      <c r="B112" s="6" t="s">
        <v>11</v>
      </c>
      <c r="C112" s="6" t="s">
        <v>12</v>
      </c>
      <c r="D112" s="7">
        <v>41701</v>
      </c>
      <c r="E112" s="9">
        <v>9</v>
      </c>
      <c r="F112" s="9">
        <v>2</v>
      </c>
      <c r="G112" s="9">
        <f t="shared" si="4"/>
        <v>18</v>
      </c>
      <c r="H112" s="10">
        <f>H110+G112</f>
        <v>698</v>
      </c>
    </row>
    <row r="113" spans="1:9">
      <c r="A113" t="s">
        <v>21</v>
      </c>
      <c r="B113" s="6" t="s">
        <v>14</v>
      </c>
      <c r="C113" s="6" t="s">
        <v>84</v>
      </c>
      <c r="D113" s="7">
        <v>41702</v>
      </c>
      <c r="E113" s="9">
        <v>8</v>
      </c>
      <c r="F113" s="9">
        <v>1</v>
      </c>
      <c r="G113" s="9">
        <f t="shared" si="4"/>
        <v>8</v>
      </c>
      <c r="H113" s="10">
        <f t="shared" si="5"/>
        <v>706</v>
      </c>
    </row>
    <row r="114" spans="1:9">
      <c r="A114" t="s">
        <v>90</v>
      </c>
      <c r="B114" s="6" t="s">
        <v>84</v>
      </c>
      <c r="C114" s="6" t="s">
        <v>17</v>
      </c>
      <c r="D114" s="7">
        <v>41702</v>
      </c>
      <c r="E114" s="9">
        <v>42</v>
      </c>
      <c r="F114" s="9">
        <v>1</v>
      </c>
      <c r="G114" s="9">
        <f t="shared" si="4"/>
        <v>42</v>
      </c>
      <c r="H114" s="10">
        <f t="shared" si="5"/>
        <v>748</v>
      </c>
    </row>
    <row r="115" spans="1:9">
      <c r="A115" t="s">
        <v>85</v>
      </c>
      <c r="B115" s="6" t="s">
        <v>17</v>
      </c>
      <c r="C115" s="6" t="s">
        <v>86</v>
      </c>
      <c r="D115" s="7">
        <v>41702</v>
      </c>
      <c r="E115" s="9">
        <v>41</v>
      </c>
      <c r="F115" s="9">
        <v>1</v>
      </c>
      <c r="G115" s="9">
        <f t="shared" si="4"/>
        <v>41</v>
      </c>
      <c r="H115" s="10">
        <f t="shared" si="5"/>
        <v>789</v>
      </c>
    </row>
    <row r="116" spans="1:9">
      <c r="A116" t="s">
        <v>10</v>
      </c>
      <c r="B116" s="6" t="s">
        <v>11</v>
      </c>
      <c r="C116" s="6" t="s">
        <v>12</v>
      </c>
      <c r="D116" s="7">
        <v>41708</v>
      </c>
      <c r="E116" s="9">
        <v>9</v>
      </c>
      <c r="F116" s="9">
        <v>2</v>
      </c>
      <c r="G116" s="9">
        <f t="shared" si="4"/>
        <v>18</v>
      </c>
      <c r="H116" s="10">
        <f t="shared" si="5"/>
        <v>807</v>
      </c>
    </row>
    <row r="117" spans="1:9">
      <c r="A117" t="s">
        <v>10</v>
      </c>
      <c r="B117" s="6" t="s">
        <v>11</v>
      </c>
      <c r="C117" s="6" t="s">
        <v>12</v>
      </c>
      <c r="D117" s="7">
        <v>41715</v>
      </c>
      <c r="E117" s="9">
        <v>9</v>
      </c>
      <c r="F117" s="9">
        <v>2</v>
      </c>
      <c r="G117" s="9">
        <f t="shared" si="4"/>
        <v>18</v>
      </c>
      <c r="H117" s="10">
        <f t="shared" si="5"/>
        <v>825</v>
      </c>
    </row>
    <row r="118" spans="1:9">
      <c r="A118" t="s">
        <v>10</v>
      </c>
      <c r="B118" s="6" t="s">
        <v>11</v>
      </c>
      <c r="C118" s="6" t="s">
        <v>12</v>
      </c>
      <c r="D118" s="7">
        <v>41722</v>
      </c>
      <c r="E118" s="9">
        <v>9</v>
      </c>
      <c r="F118" s="9">
        <v>2</v>
      </c>
      <c r="G118" s="9">
        <f t="shared" si="4"/>
        <v>18</v>
      </c>
      <c r="H118" s="10">
        <f t="shared" si="5"/>
        <v>843</v>
      </c>
    </row>
    <row r="119" spans="1:9">
      <c r="A119" t="s">
        <v>10</v>
      </c>
      <c r="B119" s="6" t="s">
        <v>11</v>
      </c>
      <c r="C119" s="6" t="s">
        <v>12</v>
      </c>
      <c r="D119" s="7">
        <v>41729</v>
      </c>
      <c r="E119" s="9">
        <v>9</v>
      </c>
      <c r="F119" s="9">
        <v>2</v>
      </c>
      <c r="G119" s="9">
        <f t="shared" si="4"/>
        <v>18</v>
      </c>
      <c r="H119" s="10">
        <f t="shared" si="5"/>
        <v>861</v>
      </c>
    </row>
    <row r="123" spans="1:9" ht="13.5" thickBot="1"/>
    <row r="124" spans="1:9" ht="25.5">
      <c r="A124" s="15" t="s">
        <v>53</v>
      </c>
      <c r="B124" s="38" t="s">
        <v>91</v>
      </c>
      <c r="C124" s="38" t="s">
        <v>55</v>
      </c>
      <c r="D124" s="17" t="s">
        <v>56</v>
      </c>
      <c r="E124" s="18"/>
      <c r="F124" s="19" t="s">
        <v>113</v>
      </c>
      <c r="G124" s="20" t="s">
        <v>58</v>
      </c>
      <c r="H124" s="21" t="s">
        <v>59</v>
      </c>
      <c r="I124" s="22" t="s">
        <v>60</v>
      </c>
    </row>
    <row r="125" spans="1:9" ht="13.5" thickBot="1">
      <c r="A125" s="32" t="s">
        <v>71</v>
      </c>
      <c r="B125" s="39" t="s">
        <v>92</v>
      </c>
      <c r="C125" s="40" t="s">
        <v>93</v>
      </c>
      <c r="D125" s="35" t="s">
        <v>94</v>
      </c>
      <c r="E125" s="18"/>
      <c r="F125" s="29" t="s">
        <v>70</v>
      </c>
      <c r="G125" s="43">
        <f>H119</f>
        <v>861</v>
      </c>
      <c r="H125" s="30">
        <v>0.53600000000000003</v>
      </c>
      <c r="I125" s="31">
        <f>G125*H125</f>
        <v>461.49600000000004</v>
      </c>
    </row>
    <row r="126" spans="1:9">
      <c r="E126" s="18"/>
      <c r="F126" s="36"/>
      <c r="G126" s="36"/>
      <c r="H126" s="36"/>
      <c r="I126" s="37"/>
    </row>
    <row r="127" spans="1:9">
      <c r="E127" s="18"/>
    </row>
  </sheetData>
  <mergeCells count="4">
    <mergeCell ref="A1:I1"/>
    <mergeCell ref="D74:G74"/>
    <mergeCell ref="A85:I85"/>
    <mergeCell ref="L93:O9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21"/>
  <sheetViews>
    <sheetView workbookViewId="0">
      <selection activeCell="B3" sqref="B3:D3"/>
    </sheetView>
  </sheetViews>
  <sheetFormatPr baseColWidth="10" defaultRowHeight="12.75"/>
  <cols>
    <col min="4" max="4" width="12.625" style="42" customWidth="1"/>
  </cols>
  <sheetData>
    <row r="3" spans="1:6" s="44" customFormat="1">
      <c r="A3" s="44" t="s">
        <v>96</v>
      </c>
      <c r="B3" s="47" t="s">
        <v>97</v>
      </c>
      <c r="C3" s="47" t="s">
        <v>4</v>
      </c>
      <c r="D3" s="48" t="s">
        <v>98</v>
      </c>
    </row>
    <row r="4" spans="1:6">
      <c r="B4" t="s">
        <v>106</v>
      </c>
      <c r="C4" s="7">
        <v>41165</v>
      </c>
      <c r="D4" s="46">
        <v>10</v>
      </c>
      <c r="F4" t="s">
        <v>107</v>
      </c>
    </row>
    <row r="5" spans="1:6">
      <c r="B5" t="s">
        <v>103</v>
      </c>
      <c r="C5" s="7">
        <v>41310</v>
      </c>
      <c r="D5" s="46">
        <v>6.3</v>
      </c>
      <c r="F5" t="s">
        <v>104</v>
      </c>
    </row>
    <row r="6" spans="1:6">
      <c r="B6" t="s">
        <v>101</v>
      </c>
      <c r="C6" s="7">
        <v>41386</v>
      </c>
      <c r="D6" s="46">
        <v>29.45</v>
      </c>
      <c r="F6" t="s">
        <v>102</v>
      </c>
    </row>
    <row r="7" spans="1:6">
      <c r="B7" t="s">
        <v>99</v>
      </c>
      <c r="C7" s="7">
        <v>41409</v>
      </c>
      <c r="D7" s="46">
        <v>6.9</v>
      </c>
      <c r="F7" t="s">
        <v>100</v>
      </c>
    </row>
    <row r="8" spans="1:6">
      <c r="B8" t="s">
        <v>99</v>
      </c>
      <c r="C8" s="7">
        <v>41416</v>
      </c>
      <c r="D8" s="46">
        <v>5</v>
      </c>
      <c r="F8" t="s">
        <v>100</v>
      </c>
    </row>
    <row r="9" spans="1:6">
      <c r="B9" t="s">
        <v>105</v>
      </c>
      <c r="C9" s="7">
        <v>41424</v>
      </c>
      <c r="D9" s="46">
        <v>19</v>
      </c>
      <c r="F9" t="s">
        <v>108</v>
      </c>
    </row>
    <row r="10" spans="1:6">
      <c r="B10" t="s">
        <v>105</v>
      </c>
      <c r="C10" s="7">
        <v>41430</v>
      </c>
      <c r="D10" s="46">
        <v>7</v>
      </c>
    </row>
    <row r="11" spans="1:6">
      <c r="B11" t="s">
        <v>106</v>
      </c>
      <c r="C11" s="7">
        <v>41439</v>
      </c>
      <c r="D11" s="46">
        <v>3.5</v>
      </c>
    </row>
    <row r="12" spans="1:6">
      <c r="B12" t="s">
        <v>99</v>
      </c>
      <c r="C12" s="7">
        <v>41444</v>
      </c>
      <c r="D12" s="46">
        <v>5</v>
      </c>
      <c r="F12" t="s">
        <v>100</v>
      </c>
    </row>
    <row r="13" spans="1:6">
      <c r="B13" t="s">
        <v>106</v>
      </c>
      <c r="C13" s="7">
        <v>41571</v>
      </c>
      <c r="D13" s="46">
        <v>6</v>
      </c>
    </row>
    <row r="14" spans="1:6">
      <c r="B14" t="s">
        <v>99</v>
      </c>
      <c r="C14" s="7">
        <v>41675</v>
      </c>
      <c r="D14" s="46">
        <v>12.3</v>
      </c>
      <c r="F14" t="s">
        <v>100</v>
      </c>
    </row>
    <row r="15" spans="1:6">
      <c r="B15" t="s">
        <v>105</v>
      </c>
      <c r="C15" s="7">
        <v>41688</v>
      </c>
      <c r="D15" s="46">
        <v>7.1</v>
      </c>
    </row>
    <row r="16" spans="1:6">
      <c r="D16" s="46"/>
    </row>
    <row r="17" spans="1:6">
      <c r="A17" s="44" t="s">
        <v>109</v>
      </c>
      <c r="C17" s="7">
        <v>41373</v>
      </c>
      <c r="D17" s="46">
        <v>6</v>
      </c>
      <c r="F17" t="s">
        <v>110</v>
      </c>
    </row>
    <row r="18" spans="1:6">
      <c r="D18" s="46"/>
    </row>
    <row r="19" spans="1:6">
      <c r="A19" s="44" t="s">
        <v>111</v>
      </c>
      <c r="C19" s="7">
        <v>41219</v>
      </c>
      <c r="D19" s="46">
        <v>2.2999999999999998</v>
      </c>
      <c r="F19" t="s">
        <v>112</v>
      </c>
    </row>
    <row r="21" spans="1:6">
      <c r="C21" s="44" t="s">
        <v>8</v>
      </c>
      <c r="D21" s="45">
        <f>SUM(D4:D19)</f>
        <v>125.85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KM n+1</vt:lpstr>
      <vt:lpstr>Frais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2014-12-23T08:06:52Z</cp:lastPrinted>
  <dcterms:created xsi:type="dcterms:W3CDTF">2014-07-09T11:48:33Z</dcterms:created>
  <dcterms:modified xsi:type="dcterms:W3CDTF">2014-12-23T08:33:42Z</dcterms:modified>
</cp:coreProperties>
</file>