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vg 2017\06-Divers\Perso\"/>
    </mc:Choice>
  </mc:AlternateContent>
  <bookViews>
    <workbookView xWindow="720" yWindow="300" windowWidth="19275" windowHeight="7950" tabRatio="818" activeTab="12"/>
  </bookViews>
  <sheets>
    <sheet name="Janv" sheetId="5" r:id="rId1"/>
    <sheet name="Fév" sheetId="6" r:id="rId2"/>
    <sheet name="Mars" sheetId="7" r:id="rId3"/>
    <sheet name="Avril" sheetId="8" r:id="rId4"/>
    <sheet name="Mai" sheetId="9" r:id="rId5"/>
    <sheet name="Juin" sheetId="10" r:id="rId6"/>
    <sheet name="Juil" sheetId="11" r:id="rId7"/>
    <sheet name="Août" sheetId="12" r:id="rId8"/>
    <sheet name="Sept" sheetId="13" r:id="rId9"/>
    <sheet name="Oct" sheetId="14" r:id="rId10"/>
    <sheet name="Nov" sheetId="15" r:id="rId11"/>
    <sheet name="Déc" sheetId="16" r:id="rId12"/>
    <sheet name="Récapitulatif" sheetId="17" r:id="rId13"/>
  </sheets>
  <definedNames>
    <definedName name="barème">Fév!#REF!</definedName>
    <definedName name="barème2018">Janv!$A$3</definedName>
  </definedNames>
  <calcPr calcId="152511"/>
</workbook>
</file>

<file path=xl/calcChain.xml><?xml version="1.0" encoding="utf-8"?>
<calcChain xmlns="http://schemas.openxmlformats.org/spreadsheetml/2006/main">
  <c r="E35" i="9" l="1"/>
  <c r="F35" i="9" s="1"/>
  <c r="F31" i="10"/>
  <c r="D31" i="8"/>
  <c r="E35" i="5"/>
  <c r="F35" i="5" s="1"/>
  <c r="F36" i="5" s="1"/>
  <c r="M36" i="7"/>
  <c r="E16" i="17" l="1"/>
  <c r="D13" i="8" l="1"/>
  <c r="E8" i="12"/>
  <c r="E9" i="12"/>
  <c r="E15" i="12"/>
  <c r="F15" i="12"/>
  <c r="E16" i="12"/>
  <c r="F16" i="12"/>
  <c r="E17" i="12"/>
  <c r="F17" i="12"/>
  <c r="E18" i="12"/>
  <c r="F18" i="12"/>
  <c r="E19" i="12"/>
  <c r="F19" i="12"/>
  <c r="E20" i="12"/>
  <c r="F20" i="12"/>
  <c r="E21" i="12"/>
  <c r="F21" i="12"/>
  <c r="E22" i="12"/>
  <c r="F22" i="12"/>
  <c r="E23" i="12"/>
  <c r="F23" i="12"/>
  <c r="E24" i="12"/>
  <c r="F24" i="12"/>
  <c r="E25" i="12"/>
  <c r="F25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E34" i="12"/>
  <c r="F34" i="12"/>
  <c r="E35" i="12"/>
  <c r="F35" i="12"/>
  <c r="E5" i="11"/>
  <c r="E35" i="11"/>
  <c r="E34" i="10"/>
  <c r="L36" i="9"/>
  <c r="F28" i="9"/>
  <c r="E28" i="9"/>
  <c r="E11" i="9"/>
  <c r="D20" i="8"/>
  <c r="D23" i="7"/>
  <c r="D18" i="7"/>
  <c r="D16" i="7"/>
  <c r="E35" i="7"/>
  <c r="F35" i="7" s="1"/>
  <c r="D19" i="6"/>
  <c r="D17" i="6"/>
  <c r="D33" i="5"/>
  <c r="D26" i="5"/>
  <c r="D27" i="5" l="1"/>
  <c r="M23" i="5"/>
  <c r="D20" i="5"/>
  <c r="L35" i="10"/>
  <c r="D9" i="17" s="1"/>
  <c r="D8" i="17"/>
  <c r="L36" i="16"/>
  <c r="D15" i="17" s="1"/>
  <c r="L35" i="15"/>
  <c r="D14" i="17" s="1"/>
  <c r="L36" i="14"/>
  <c r="D13" i="17" s="1"/>
  <c r="L35" i="13"/>
  <c r="D12" i="17" s="1"/>
  <c r="L36" i="12"/>
  <c r="D11" i="17" s="1"/>
  <c r="L36" i="11"/>
  <c r="D10" i="17" s="1"/>
  <c r="L35" i="8"/>
  <c r="D7" i="17" s="1"/>
  <c r="L36" i="7"/>
  <c r="D6" i="17" s="1"/>
  <c r="L33" i="6"/>
  <c r="D5" i="17" s="1"/>
  <c r="L36" i="5"/>
  <c r="D4" i="17" s="1"/>
  <c r="D25" i="6"/>
  <c r="M33" i="6"/>
  <c r="C5" i="17" s="1"/>
  <c r="E31" i="8"/>
  <c r="F31" i="8" s="1"/>
  <c r="E31" i="7"/>
  <c r="F31" i="7" s="1"/>
  <c r="E32" i="7"/>
  <c r="F32" i="7" s="1"/>
  <c r="E33" i="7"/>
  <c r="F33" i="7" s="1"/>
  <c r="E34" i="7"/>
  <c r="F34" i="7" s="1"/>
  <c r="E31" i="10"/>
  <c r="E31" i="9"/>
  <c r="F31" i="9" s="1"/>
  <c r="E32" i="9"/>
  <c r="F32" i="9" s="1"/>
  <c r="E33" i="9"/>
  <c r="F33" i="9" s="1"/>
  <c r="E34" i="9"/>
  <c r="F34" i="9" s="1"/>
  <c r="E32" i="11"/>
  <c r="F32" i="11" s="1"/>
  <c r="E33" i="11"/>
  <c r="E34" i="11"/>
  <c r="F34" i="11" s="1"/>
  <c r="E31" i="13"/>
  <c r="E31" i="15"/>
  <c r="F31" i="15" s="1"/>
  <c r="E33" i="14"/>
  <c r="F33" i="14" s="1"/>
  <c r="E34" i="14"/>
  <c r="F34" i="14" s="1"/>
  <c r="E34" i="16"/>
  <c r="E31" i="16"/>
  <c r="M36" i="16"/>
  <c r="C15" i="17" s="1"/>
  <c r="E33" i="16"/>
  <c r="E32" i="16"/>
  <c r="F32" i="16" s="1"/>
  <c r="E30" i="16"/>
  <c r="F30" i="16" s="1"/>
  <c r="E29" i="16"/>
  <c r="E28" i="16"/>
  <c r="E27" i="16"/>
  <c r="E26" i="16"/>
  <c r="E25" i="16"/>
  <c r="E24" i="16"/>
  <c r="E23" i="16"/>
  <c r="E22" i="16"/>
  <c r="E21" i="16"/>
  <c r="E20" i="16"/>
  <c r="F20" i="16" s="1"/>
  <c r="E19" i="16"/>
  <c r="E18" i="16"/>
  <c r="E17" i="16"/>
  <c r="E16" i="16"/>
  <c r="E15" i="16"/>
  <c r="E14" i="16"/>
  <c r="F14" i="16" s="1"/>
  <c r="E13" i="16"/>
  <c r="E12" i="16"/>
  <c r="E11" i="16"/>
  <c r="F11" i="16" s="1"/>
  <c r="E10" i="16"/>
  <c r="E9" i="16"/>
  <c r="E8" i="16"/>
  <c r="F8" i="16" s="1"/>
  <c r="E7" i="16"/>
  <c r="E6" i="16"/>
  <c r="E5" i="16"/>
  <c r="M35" i="15"/>
  <c r="C14" i="17" s="1"/>
  <c r="E33" i="15"/>
  <c r="F33" i="15" s="1"/>
  <c r="E32" i="15"/>
  <c r="F32" i="15" s="1"/>
  <c r="E30" i="15"/>
  <c r="F30" i="15" s="1"/>
  <c r="E29" i="15"/>
  <c r="E28" i="15"/>
  <c r="E27" i="15"/>
  <c r="F27" i="15" s="1"/>
  <c r="E26" i="15"/>
  <c r="F26" i="15" s="1"/>
  <c r="E25" i="15"/>
  <c r="F25" i="15" s="1"/>
  <c r="E24" i="15"/>
  <c r="F24" i="15" s="1"/>
  <c r="E23" i="15"/>
  <c r="F23" i="15" s="1"/>
  <c r="E22" i="15"/>
  <c r="E21" i="15"/>
  <c r="E20" i="15"/>
  <c r="F20" i="15" s="1"/>
  <c r="E19" i="15"/>
  <c r="F19" i="15" s="1"/>
  <c r="E18" i="15"/>
  <c r="F18" i="15" s="1"/>
  <c r="E17" i="15"/>
  <c r="F17" i="15" s="1"/>
  <c r="E16" i="15"/>
  <c r="F16" i="15" s="1"/>
  <c r="E15" i="15"/>
  <c r="E14" i="15"/>
  <c r="E13" i="15"/>
  <c r="F13" i="15" s="1"/>
  <c r="E12" i="15"/>
  <c r="F12" i="15" s="1"/>
  <c r="E11" i="15"/>
  <c r="F11" i="15" s="1"/>
  <c r="E10" i="15"/>
  <c r="F10" i="15" s="1"/>
  <c r="E9" i="15"/>
  <c r="F9" i="15" s="1"/>
  <c r="E8" i="15"/>
  <c r="E7" i="15"/>
  <c r="E6" i="15"/>
  <c r="F6" i="15" s="1"/>
  <c r="E5" i="15"/>
  <c r="F5" i="15" s="1"/>
  <c r="M36" i="14"/>
  <c r="C13" i="17" s="1"/>
  <c r="E30" i="14"/>
  <c r="F30" i="14" s="1"/>
  <c r="E29" i="14"/>
  <c r="F29" i="14" s="1"/>
  <c r="E28" i="14"/>
  <c r="F28" i="14" s="1"/>
  <c r="E27" i="14"/>
  <c r="E26" i="14"/>
  <c r="F26" i="14" s="1"/>
  <c r="E23" i="14"/>
  <c r="E22" i="14"/>
  <c r="F22" i="14" s="1"/>
  <c r="E21" i="14"/>
  <c r="F21" i="14" s="1"/>
  <c r="E20" i="14"/>
  <c r="F20" i="14" s="1"/>
  <c r="E19" i="14"/>
  <c r="F19" i="14" s="1"/>
  <c r="E16" i="14"/>
  <c r="F16" i="14" s="1"/>
  <c r="E15" i="14"/>
  <c r="E14" i="14"/>
  <c r="F14" i="14" s="1"/>
  <c r="E13" i="14"/>
  <c r="F13" i="14" s="1"/>
  <c r="E12" i="14"/>
  <c r="F12" i="14" s="1"/>
  <c r="E9" i="14"/>
  <c r="F9" i="14" s="1"/>
  <c r="E8" i="14"/>
  <c r="F8" i="14" s="1"/>
  <c r="E7" i="14"/>
  <c r="F7" i="14" s="1"/>
  <c r="E6" i="14"/>
  <c r="F6" i="14" s="1"/>
  <c r="E5" i="14"/>
  <c r="F5" i="14" s="1"/>
  <c r="M35" i="13"/>
  <c r="C12" i="17" s="1"/>
  <c r="E32" i="13"/>
  <c r="F32" i="13" s="1"/>
  <c r="E30" i="13"/>
  <c r="F30" i="13" s="1"/>
  <c r="E29" i="13"/>
  <c r="E28" i="13"/>
  <c r="E25" i="13"/>
  <c r="E24" i="13"/>
  <c r="E23" i="13"/>
  <c r="E22" i="13"/>
  <c r="E21" i="13"/>
  <c r="E18" i="13"/>
  <c r="E17" i="13"/>
  <c r="E16" i="13"/>
  <c r="E15" i="13"/>
  <c r="E14" i="13"/>
  <c r="F14" i="13" s="1"/>
  <c r="E11" i="13"/>
  <c r="F11" i="13" s="1"/>
  <c r="E10" i="13"/>
  <c r="E9" i="13"/>
  <c r="E8" i="13"/>
  <c r="F8" i="13" s="1"/>
  <c r="E7" i="13"/>
  <c r="M36" i="12"/>
  <c r="C11" i="17" s="1"/>
  <c r="E14" i="12"/>
  <c r="F14" i="12" s="1"/>
  <c r="E13" i="12"/>
  <c r="E12" i="12"/>
  <c r="E11" i="12"/>
  <c r="F11" i="12" s="1"/>
  <c r="E10" i="12"/>
  <c r="E7" i="12"/>
  <c r="E6" i="12"/>
  <c r="E5" i="12"/>
  <c r="M36" i="11"/>
  <c r="C10" i="17" s="1"/>
  <c r="E13" i="11"/>
  <c r="F13" i="11" s="1"/>
  <c r="E12" i="11"/>
  <c r="E11" i="11"/>
  <c r="F11" i="11" s="1"/>
  <c r="E10" i="11"/>
  <c r="F10" i="11" s="1"/>
  <c r="E9" i="11"/>
  <c r="E8" i="11"/>
  <c r="F8" i="11" s="1"/>
  <c r="E7" i="11"/>
  <c r="F7" i="11" s="1"/>
  <c r="E6" i="11"/>
  <c r="F6" i="11" s="1"/>
  <c r="M35" i="10"/>
  <c r="C9" i="17" s="1"/>
  <c r="E33" i="10"/>
  <c r="E32" i="10"/>
  <c r="F32" i="10" s="1"/>
  <c r="E30" i="10"/>
  <c r="F30" i="10" s="1"/>
  <c r="E29" i="10"/>
  <c r="E28" i="10"/>
  <c r="E27" i="10"/>
  <c r="E26" i="10"/>
  <c r="E25" i="10"/>
  <c r="E24" i="10"/>
  <c r="E23" i="10"/>
  <c r="E22" i="10"/>
  <c r="E21" i="10"/>
  <c r="E20" i="10"/>
  <c r="F20" i="10" s="1"/>
  <c r="E19" i="10"/>
  <c r="E18" i="10"/>
  <c r="E17" i="10"/>
  <c r="E16" i="10"/>
  <c r="E15" i="10"/>
  <c r="E14" i="10"/>
  <c r="F14" i="10" s="1"/>
  <c r="E13" i="10"/>
  <c r="E12" i="10"/>
  <c r="E11" i="10"/>
  <c r="F11" i="10" s="1"/>
  <c r="E10" i="10"/>
  <c r="E9" i="10"/>
  <c r="E8" i="10"/>
  <c r="F8" i="10" s="1"/>
  <c r="E7" i="10"/>
  <c r="E6" i="10"/>
  <c r="E5" i="10"/>
  <c r="M36" i="9"/>
  <c r="C8" i="17" s="1"/>
  <c r="E30" i="9"/>
  <c r="F30" i="9" s="1"/>
  <c r="E29" i="9"/>
  <c r="F29" i="9" s="1"/>
  <c r="E27" i="9"/>
  <c r="F27" i="9" s="1"/>
  <c r="E26" i="9"/>
  <c r="F26" i="9" s="1"/>
  <c r="E25" i="9"/>
  <c r="F25" i="9" s="1"/>
  <c r="E24" i="9"/>
  <c r="E23" i="9"/>
  <c r="E22" i="9"/>
  <c r="F22" i="9" s="1"/>
  <c r="E21" i="9"/>
  <c r="F21" i="9" s="1"/>
  <c r="E20" i="9"/>
  <c r="F20" i="9" s="1"/>
  <c r="E19" i="9"/>
  <c r="E18" i="9"/>
  <c r="F18" i="9" s="1"/>
  <c r="E17" i="9"/>
  <c r="E16" i="9"/>
  <c r="E15" i="9"/>
  <c r="F15" i="9" s="1"/>
  <c r="E14" i="9"/>
  <c r="F14" i="9" s="1"/>
  <c r="E13" i="9"/>
  <c r="F13" i="9" s="1"/>
  <c r="E12" i="9"/>
  <c r="F12" i="9" s="1"/>
  <c r="E10" i="9"/>
  <c r="E9" i="9"/>
  <c r="E8" i="9"/>
  <c r="F8" i="9" s="1"/>
  <c r="E7" i="9"/>
  <c r="F7" i="9" s="1"/>
  <c r="E6" i="9"/>
  <c r="F6" i="9" s="1"/>
  <c r="E5" i="9"/>
  <c r="F5" i="9" s="1"/>
  <c r="M35" i="8"/>
  <c r="C7" i="17" s="1"/>
  <c r="E33" i="8"/>
  <c r="E32" i="8"/>
  <c r="F32" i="8" s="1"/>
  <c r="E30" i="8"/>
  <c r="F30" i="8" s="1"/>
  <c r="E29" i="8"/>
  <c r="F29" i="8" s="1"/>
  <c r="E28" i="8"/>
  <c r="F28" i="8" s="1"/>
  <c r="E27" i="8"/>
  <c r="F27" i="8" s="1"/>
  <c r="E26" i="8"/>
  <c r="E25" i="8"/>
  <c r="E24" i="8"/>
  <c r="F24" i="8" s="1"/>
  <c r="E23" i="8"/>
  <c r="F23" i="8" s="1"/>
  <c r="E22" i="8"/>
  <c r="F22" i="8" s="1"/>
  <c r="E21" i="8"/>
  <c r="F21" i="8" s="1"/>
  <c r="E20" i="8"/>
  <c r="F20" i="8" s="1"/>
  <c r="E19" i="8"/>
  <c r="E18" i="8"/>
  <c r="E17" i="8"/>
  <c r="F17" i="8" s="1"/>
  <c r="E16" i="8"/>
  <c r="F16" i="8" s="1"/>
  <c r="E15" i="8"/>
  <c r="F15" i="8" s="1"/>
  <c r="E14" i="8"/>
  <c r="F14" i="8" s="1"/>
  <c r="E13" i="8"/>
  <c r="F13" i="8" s="1"/>
  <c r="E12" i="8"/>
  <c r="E11" i="8"/>
  <c r="F11" i="8" s="1"/>
  <c r="E10" i="8"/>
  <c r="F10" i="8" s="1"/>
  <c r="E9" i="8"/>
  <c r="F9" i="8" s="1"/>
  <c r="E8" i="8"/>
  <c r="F8" i="8" s="1"/>
  <c r="E7" i="8"/>
  <c r="F7" i="8" s="1"/>
  <c r="E6" i="8"/>
  <c r="F6" i="8" s="1"/>
  <c r="E5" i="8"/>
  <c r="C6" i="17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E19" i="7"/>
  <c r="F19" i="7" s="1"/>
  <c r="E18" i="7"/>
  <c r="F18" i="7" s="1"/>
  <c r="E17" i="7"/>
  <c r="E16" i="7"/>
  <c r="F16" i="7" s="1"/>
  <c r="E15" i="7"/>
  <c r="F15" i="7" s="1"/>
  <c r="E14" i="7"/>
  <c r="F14" i="7" s="1"/>
  <c r="E13" i="7"/>
  <c r="F13" i="7" s="1"/>
  <c r="E12" i="7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6" i="6"/>
  <c r="F6" i="6" s="1"/>
  <c r="E7" i="6"/>
  <c r="F7" i="6" s="1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5" i="6"/>
  <c r="F5" i="6" s="1"/>
  <c r="E5" i="5"/>
  <c r="F5" i="5" s="1"/>
  <c r="E6" i="5"/>
  <c r="F6" i="5" s="1"/>
  <c r="E7" i="5"/>
  <c r="F7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E15" i="5"/>
  <c r="F15" i="5" s="1"/>
  <c r="E16" i="5"/>
  <c r="F16" i="5" s="1"/>
  <c r="E17" i="5"/>
  <c r="F17" i="5" s="1"/>
  <c r="E18" i="5"/>
  <c r="F18" i="5" s="1"/>
  <c r="E19" i="5"/>
  <c r="F19" i="5" s="1"/>
  <c r="E20" i="5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E28" i="5"/>
  <c r="F28" i="5" s="1"/>
  <c r="E29" i="5"/>
  <c r="F29" i="5" s="1"/>
  <c r="E30" i="5"/>
  <c r="E31" i="5"/>
  <c r="E32" i="5"/>
  <c r="F32" i="5" s="1"/>
  <c r="E33" i="5"/>
  <c r="F33" i="5" s="1"/>
  <c r="E34" i="5"/>
  <c r="F34" i="5" s="1"/>
  <c r="F15" i="6"/>
  <c r="M12" i="5"/>
  <c r="M28" i="5"/>
  <c r="M27" i="5"/>
  <c r="M22" i="5"/>
  <c r="M21" i="5"/>
  <c r="M20" i="5"/>
  <c r="M14" i="5"/>
  <c r="F27" i="5" l="1"/>
  <c r="F15" i="14"/>
  <c r="F23" i="14"/>
  <c r="F36" i="14" s="1"/>
  <c r="B13" i="17" s="1"/>
  <c r="F27" i="14"/>
  <c r="F9" i="11"/>
  <c r="F19" i="9"/>
  <c r="F17" i="7"/>
  <c r="F36" i="7" s="1"/>
  <c r="B6" i="17" s="1"/>
  <c r="F12" i="7"/>
  <c r="F25" i="6"/>
  <c r="D16" i="17"/>
  <c r="F14" i="5"/>
  <c r="F30" i="5"/>
  <c r="F20" i="5"/>
  <c r="F20" i="7"/>
  <c r="F33" i="6"/>
  <c r="B5" i="17" s="1"/>
  <c r="F36" i="9"/>
  <c r="B8" i="17" s="1"/>
  <c r="F35" i="13"/>
  <c r="B12" i="17" s="1"/>
  <c r="F36" i="12"/>
  <c r="B11" i="17" s="1"/>
  <c r="F36" i="16"/>
  <c r="B15" i="17" s="1"/>
  <c r="M36" i="5"/>
  <c r="C4" i="17" s="1"/>
  <c r="C16" i="17" s="1"/>
  <c r="F31" i="5"/>
  <c r="F35" i="10"/>
  <c r="B9" i="17" s="1"/>
  <c r="F35" i="15"/>
  <c r="B14" i="17" s="1"/>
  <c r="F35" i="8"/>
  <c r="B7" i="17" s="1"/>
  <c r="F36" i="11" l="1"/>
  <c r="B10" i="17" s="1"/>
  <c r="B4" i="17"/>
  <c r="B16" i="17" l="1"/>
</calcChain>
</file>

<file path=xl/sharedStrings.xml><?xml version="1.0" encoding="utf-8"?>
<sst xmlns="http://schemas.openxmlformats.org/spreadsheetml/2006/main" count="1129" uniqueCount="107">
  <si>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</si>
  <si>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</si>
  <si>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</si>
  <si>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</si>
  <si>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</si>
  <si>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</si>
  <si>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</si>
  <si>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</si>
  <si>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</si>
  <si>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</si>
  <si>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</si>
  <si>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</si>
  <si>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</t>
  </si>
  <si>
    <t>D</t>
  </si>
  <si>
    <t>Km</t>
  </si>
  <si>
    <t>M</t>
  </si>
  <si>
    <t>S</t>
  </si>
  <si>
    <t>V</t>
  </si>
  <si>
    <t>L</t>
  </si>
  <si>
    <t>Congé</t>
  </si>
  <si>
    <t>Repas</t>
  </si>
  <si>
    <t>Fête du travail</t>
  </si>
  <si>
    <t>Armistice 1945</t>
  </si>
  <si>
    <t>Ascension</t>
  </si>
  <si>
    <t>Pentecôte</t>
  </si>
  <si>
    <t>L. de Pâques</t>
  </si>
  <si>
    <t>Jour de l'an</t>
  </si>
  <si>
    <t>Assomption</t>
  </si>
  <si>
    <t>Buro</t>
  </si>
  <si>
    <t>BBI</t>
  </si>
  <si>
    <t>TOTAL</t>
  </si>
  <si>
    <t>185 Rue André Citroën, 69740 Genas</t>
  </si>
  <si>
    <t>Remboursement de frais</t>
  </si>
  <si>
    <t>Frais réel déclaration revenus</t>
  </si>
  <si>
    <t>Total</t>
  </si>
  <si>
    <t>Nbe KM</t>
  </si>
  <si>
    <t>Date</t>
  </si>
  <si>
    <t>Destination</t>
  </si>
  <si>
    <t>Client / Prospect</t>
  </si>
  <si>
    <t>Coëf.</t>
  </si>
  <si>
    <t>barème : d x 0,543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</si>
  <si>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</si>
  <si>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</si>
  <si>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</si>
  <si>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</si>
  <si>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</si>
  <si>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</si>
  <si>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</si>
  <si>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</si>
  <si>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</si>
  <si>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</si>
  <si>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</si>
  <si>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</si>
  <si>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</si>
  <si>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</si>
  <si>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</si>
  <si>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</si>
  <si>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</si>
  <si>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</si>
  <si>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</si>
  <si>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</si>
  <si>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</si>
  <si>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</si>
  <si>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</si>
  <si>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</si>
  <si>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</si>
  <si>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</si>
  <si>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</si>
  <si>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</si>
  <si>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</si>
  <si>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</si>
  <si>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</si>
  <si>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Novembre 2017</t>
  </si>
  <si>
    <t>Extérieur</t>
  </si>
  <si>
    <t>Bureau</t>
  </si>
  <si>
    <t>Mairie</t>
  </si>
  <si>
    <t>CFBM</t>
  </si>
  <si>
    <t>53 Rue de l'Etang - 69760 Limonest</t>
  </si>
  <si>
    <t>27 rue de la Favorite - 69005 Lyon</t>
  </si>
  <si>
    <t>Fabienne</t>
  </si>
  <si>
    <t>3 Chemin du Génie  - 69200 Vénissieux</t>
  </si>
  <si>
    <t xml:space="preserve">Stoca </t>
  </si>
  <si>
    <t>Travail depuis le domicile</t>
  </si>
  <si>
    <t>Idéal Promotion</t>
  </si>
  <si>
    <t>73 ter Rue Francis de Pressensé - 69100 Villeurbanne</t>
  </si>
  <si>
    <t>28 Chemin de Montray - 69110 Ste Foy les Lyon</t>
  </si>
  <si>
    <t>Délicieusement Votre</t>
  </si>
  <si>
    <t>Place Charles de Gaulle 38370 St Clair du Rhône</t>
  </si>
  <si>
    <t>Année 2017</t>
  </si>
  <si>
    <t>Frais sté</t>
  </si>
  <si>
    <t>Déclaration revenu</t>
  </si>
  <si>
    <t>Ramadan du 27/05 au 25/06</t>
  </si>
  <si>
    <t>PMR DU Rhone</t>
  </si>
  <si>
    <t>RDV 17h</t>
  </si>
  <si>
    <t>RDV 9h</t>
  </si>
  <si>
    <t>RDV 14h</t>
  </si>
  <si>
    <t>Fabienn</t>
  </si>
  <si>
    <t>Repas amis de Mars</t>
  </si>
  <si>
    <t>Château de Magneux</t>
  </si>
  <si>
    <t>RDV T. Gadille + Fabienne</t>
  </si>
  <si>
    <t>RDV 14h30</t>
  </si>
  <si>
    <t>Ramadan du 17/05 au 15/05</t>
  </si>
  <si>
    <t xml:space="preserve">Janvier </t>
  </si>
  <si>
    <t>RDV 16h</t>
  </si>
  <si>
    <t>3 Rue des Ecoles - Auberives sur Varèze</t>
  </si>
  <si>
    <t xml:space="preserve">Mairie </t>
  </si>
  <si>
    <t>Rémunération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</si>
</sst>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mm\-yyyy"/>
    <numFmt numFmtId="165" formatCode="_-* #,##0\ _€_-;\-* #,##0\ _€_-;_-* &quot;-&quot;??\ _€_-;_-@_-"/>
  </numFmts>
  <fonts count="16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9"/>
      <name val="Geneva"/>
    </font>
    <font>
      <b/>
      <sz val="10"/>
      <name val="Verdana"/>
      <family val="2"/>
    </font>
    <font>
      <sz val="10"/>
      <name val="Verdana"/>
      <family val="2"/>
    </font>
    <font>
      <b/>
      <i/>
      <u/>
      <sz val="10"/>
      <name val="Verdana"/>
      <family val="2"/>
    </font>
    <font>
      <sz val="16"/>
      <color theme="1"/>
      <name val="Ubuntu"/>
      <family val="2"/>
    </font>
    <font>
      <sz val="16"/>
      <color rgb="FFE25046"/>
      <name val="Ubuntu"/>
      <family val="2"/>
    </font>
    <font>
      <sz val="14"/>
      <color theme="1"/>
      <name val="Ubuntu"/>
      <family val="2"/>
    </font>
    <font>
      <sz val="10"/>
      <color theme="0" tint="-0.249977111117893"/>
      <name val="Verdana"/>
      <family val="2"/>
    </font>
    <font>
      <sz val="14"/>
      <color rgb="FF2C3E50"/>
      <name val="Ubuntu"/>
      <family val="2"/>
    </font>
    <font>
      <sz val="14"/>
      <color rgb="FFE25046"/>
      <name val="Ubuntu"/>
      <family val="2"/>
    </font>
    <font>
      <sz val="10"/>
      <color theme="5"/>
      <name val="Verdana"/>
      <family val="2"/>
    </font>
    <font>
      <sz val="14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137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/>
    <xf numFmtId="0" fontId="6" fillId="0" borderId="0" xfId="3" applyFont="1" applyAlignment="1">
      <alignment horizontal="center"/>
    </xf>
    <xf numFmtId="0" fontId="6" fillId="0" borderId="0" xfId="3" applyFont="1"/>
    <xf numFmtId="0" fontId="5" fillId="4" borderId="1" xfId="3" applyFont="1" applyFill="1" applyBorder="1" applyAlignment="1">
      <alignment vertical="center"/>
    </xf>
    <xf numFmtId="14" fontId="6" fillId="0" borderId="1" xfId="3" applyNumberFormat="1" applyFont="1" applyFill="1" applyBorder="1" applyAlignment="1">
      <alignment horizontal="center" vertical="center"/>
    </xf>
    <xf numFmtId="14" fontId="6" fillId="0" borderId="1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6" fillId="6" borderId="1" xfId="3" applyNumberFormat="1" applyFont="1" applyFill="1" applyBorder="1" applyAlignment="1">
      <alignment horizontal="center" vertical="center"/>
    </xf>
    <xf numFmtId="14" fontId="6" fillId="6" borderId="1" xfId="3" applyNumberFormat="1" applyFont="1" applyFill="1" applyBorder="1" applyAlignment="1">
      <alignment vertical="center"/>
    </xf>
    <xf numFmtId="0" fontId="6" fillId="6" borderId="1" xfId="3" applyFont="1" applyFill="1" applyBorder="1" applyAlignment="1">
      <alignment vertical="center"/>
    </xf>
    <xf numFmtId="14" fontId="6" fillId="2" borderId="1" xfId="3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vertical="center"/>
    </xf>
    <xf numFmtId="0" fontId="6" fillId="2" borderId="1" xfId="3" applyFont="1" applyFill="1" applyBorder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2" fillId="3" borderId="3" xfId="0" applyFont="1" applyFill="1" applyBorder="1"/>
    <xf numFmtId="164" fontId="5" fillId="3" borderId="2" xfId="3" applyNumberFormat="1" applyFont="1" applyFill="1" applyBorder="1" applyAlignment="1">
      <alignment vertical="center"/>
    </xf>
    <xf numFmtId="164" fontId="5" fillId="3" borderId="3" xfId="3" applyNumberFormat="1" applyFont="1" applyFill="1" applyBorder="1" applyAlignment="1">
      <alignment vertical="center"/>
    </xf>
    <xf numFmtId="0" fontId="6" fillId="3" borderId="3" xfId="3" applyFont="1" applyFill="1" applyBorder="1" applyAlignment="1">
      <alignment vertical="center"/>
    </xf>
    <xf numFmtId="0" fontId="5" fillId="4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44" fontId="0" fillId="0" borderId="0" xfId="2" applyFont="1"/>
    <xf numFmtId="44" fontId="6" fillId="0" borderId="0" xfId="2" applyFont="1"/>
    <xf numFmtId="44" fontId="6" fillId="2" borderId="1" xfId="2" applyFont="1" applyFill="1" applyBorder="1" applyAlignment="1">
      <alignment vertical="center"/>
    </xf>
    <xf numFmtId="44" fontId="6" fillId="5" borderId="1" xfId="2" applyFont="1" applyFill="1" applyBorder="1" applyAlignment="1">
      <alignment vertical="center"/>
    </xf>
    <xf numFmtId="44" fontId="5" fillId="3" borderId="1" xfId="2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44" fontId="5" fillId="4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4" fontId="6" fillId="0" borderId="1" xfId="2" applyFont="1" applyFill="1" applyBorder="1" applyAlignment="1">
      <alignment vertical="center"/>
    </xf>
    <xf numFmtId="0" fontId="6" fillId="6" borderId="1" xfId="3" applyFont="1" applyFill="1" applyBorder="1" applyAlignment="1">
      <alignment horizontal="center" vertical="center"/>
    </xf>
    <xf numFmtId="44" fontId="6" fillId="6" borderId="1" xfId="2" applyFont="1" applyFill="1" applyBorder="1" applyAlignment="1">
      <alignment vertical="center"/>
    </xf>
    <xf numFmtId="0" fontId="0" fillId="3" borderId="0" xfId="0" applyFill="1"/>
    <xf numFmtId="14" fontId="6" fillId="6" borderId="1" xfId="3" quotePrefix="1" applyNumberFormat="1" applyFont="1" applyFill="1" applyBorder="1" applyAlignment="1">
      <alignment horizontal="center" vertical="center"/>
    </xf>
    <xf numFmtId="14" fontId="6" fillId="2" borderId="1" xfId="3" quotePrefix="1" applyNumberFormat="1" applyFont="1" applyFill="1" applyBorder="1" applyAlignment="1">
      <alignment horizontal="center" vertical="center"/>
    </xf>
    <xf numFmtId="14" fontId="6" fillId="7" borderId="1" xfId="3" quotePrefix="1" applyNumberFormat="1" applyFont="1" applyFill="1" applyBorder="1" applyAlignment="1">
      <alignment horizontal="center" vertical="center"/>
    </xf>
    <xf numFmtId="14" fontId="6" fillId="7" borderId="1" xfId="3" applyNumberFormat="1" applyFont="1" applyFill="1" applyBorder="1" applyAlignment="1">
      <alignment vertical="center"/>
    </xf>
    <xf numFmtId="0" fontId="6" fillId="7" borderId="1" xfId="3" applyFont="1" applyFill="1" applyBorder="1" applyAlignment="1">
      <alignment vertical="center"/>
    </xf>
    <xf numFmtId="0" fontId="6" fillId="7" borderId="1" xfId="3" applyFont="1" applyFill="1" applyBorder="1" applyAlignment="1">
      <alignment horizontal="center" vertical="center"/>
    </xf>
    <xf numFmtId="44" fontId="6" fillId="7" borderId="1" xfId="2" applyFont="1" applyFill="1" applyBorder="1" applyAlignment="1">
      <alignment vertical="center"/>
    </xf>
    <xf numFmtId="0" fontId="0" fillId="3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14" fontId="6" fillId="0" borderId="1" xfId="3" quotePrefix="1" applyNumberFormat="1" applyFont="1" applyFill="1" applyBorder="1" applyAlignment="1">
      <alignment horizontal="center" vertical="center"/>
    </xf>
    <xf numFmtId="11" fontId="2" fillId="8" borderId="4" xfId="0" applyNumberFormat="1" applyFont="1" applyFill="1" applyBorder="1" applyAlignment="1">
      <alignment horizontal="center" vertical="center"/>
    </xf>
    <xf numFmtId="11" fontId="2" fillId="8" borderId="1" xfId="0" applyNumberFormat="1" applyFont="1" applyFill="1" applyBorder="1" applyAlignment="1">
      <alignment horizontal="center" vertical="center"/>
    </xf>
    <xf numFmtId="11" fontId="3" fillId="8" borderId="1" xfId="0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vertical="top"/>
    </xf>
    <xf numFmtId="0" fontId="11" fillId="0" borderId="0" xfId="3" applyFont="1" applyAlignment="1">
      <alignment horizontal="center" vertical="top"/>
    </xf>
    <xf numFmtId="0" fontId="6" fillId="0" borderId="0" xfId="3" applyFont="1" applyAlignment="1">
      <alignment vertical="top"/>
    </xf>
    <xf numFmtId="0" fontId="6" fillId="0" borderId="0" xfId="3" applyFont="1" applyBorder="1" applyAlignment="1">
      <alignment horizontal="center" vertical="top"/>
    </xf>
    <xf numFmtId="0" fontId="7" fillId="0" borderId="0" xfId="3" applyFont="1" applyAlignment="1">
      <alignment horizontal="center" vertical="top"/>
    </xf>
    <xf numFmtId="44" fontId="0" fillId="0" borderId="0" xfId="2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165" fontId="5" fillId="3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2" borderId="1" xfId="1" applyNumberFormat="1" applyFont="1" applyFill="1" applyBorder="1" applyAlignment="1">
      <alignment vertical="center"/>
    </xf>
    <xf numFmtId="165" fontId="5" fillId="3" borderId="5" xfId="1" applyNumberFormat="1" applyFont="1" applyFill="1" applyBorder="1" applyAlignment="1">
      <alignment vertical="center"/>
    </xf>
    <xf numFmtId="165" fontId="2" fillId="8" borderId="1" xfId="1" applyNumberFormat="1" applyFont="1" applyFill="1" applyBorder="1" applyAlignment="1">
      <alignment horizontal="center" vertical="center"/>
    </xf>
    <xf numFmtId="165" fontId="0" fillId="7" borderId="1" xfId="1" applyNumberFormat="1" applyFont="1" applyFill="1" applyBorder="1" applyAlignment="1">
      <alignment vertical="center"/>
    </xf>
    <xf numFmtId="165" fontId="0" fillId="0" borderId="0" xfId="1" applyNumberFormat="1" applyFont="1"/>
    <xf numFmtId="165" fontId="0" fillId="0" borderId="0" xfId="1" applyNumberFormat="1" applyFont="1" applyAlignment="1">
      <alignment vertical="top"/>
    </xf>
    <xf numFmtId="43" fontId="6" fillId="0" borderId="1" xfId="1" applyFont="1" applyFill="1" applyBorder="1" applyAlignment="1">
      <alignment vertical="center"/>
    </xf>
    <xf numFmtId="43" fontId="6" fillId="0" borderId="0" xfId="1" applyFont="1" applyAlignment="1">
      <alignment horizontal="center"/>
    </xf>
    <xf numFmtId="43" fontId="5" fillId="4" borderId="1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0" fontId="0" fillId="8" borderId="1" xfId="0" applyFill="1" applyBorder="1" applyAlignment="1">
      <alignment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5" fontId="0" fillId="8" borderId="1" xfId="1" applyNumberFormat="1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5" fontId="0" fillId="0" borderId="0" xfId="1" applyNumberFormat="1" applyFont="1" applyAlignment="1">
      <alignment horizontal="center" vertical="top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44" fontId="2" fillId="7" borderId="1" xfId="0" applyNumberFormat="1" applyFont="1" applyFill="1" applyBorder="1" applyAlignment="1">
      <alignment vertical="center"/>
    </xf>
    <xf numFmtId="165" fontId="2" fillId="7" borderId="1" xfId="1" applyNumberFormat="1" applyFont="1" applyFill="1" applyBorder="1" applyAlignment="1">
      <alignment vertical="center"/>
    </xf>
    <xf numFmtId="14" fontId="6" fillId="7" borderId="1" xfId="3" applyNumberFormat="1" applyFont="1" applyFill="1" applyBorder="1" applyAlignment="1">
      <alignment horizontal="center" vertical="center"/>
    </xf>
    <xf numFmtId="165" fontId="0" fillId="7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6" fillId="0" borderId="0" xfId="3" applyFont="1" applyAlignment="1">
      <alignment horizontal="left"/>
    </xf>
    <xf numFmtId="0" fontId="5" fillId="4" borderId="1" xfId="3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4" fontId="6" fillId="6" borderId="1" xfId="3" applyNumberFormat="1" applyFont="1" applyFill="1" applyBorder="1" applyAlignment="1">
      <alignment horizontal="left" vertical="center"/>
    </xf>
    <xf numFmtId="14" fontId="6" fillId="0" borderId="1" xfId="3" applyNumberFormat="1" applyFont="1" applyFill="1" applyBorder="1" applyAlignment="1">
      <alignment horizontal="left" vertical="center"/>
    </xf>
    <xf numFmtId="164" fontId="5" fillId="3" borderId="3" xfId="3" applyNumberFormat="1" applyFont="1" applyFill="1" applyBorder="1" applyAlignment="1">
      <alignment horizontal="left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/>
    </xf>
    <xf numFmtId="0" fontId="6" fillId="3" borderId="3" xfId="3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left" vertical="center"/>
    </xf>
    <xf numFmtId="44" fontId="0" fillId="7" borderId="1" xfId="0" applyNumberFormat="1" applyFill="1" applyBorder="1" applyAlignment="1">
      <alignment vertical="center"/>
    </xf>
    <xf numFmtId="0" fontId="0" fillId="0" borderId="1" xfId="0" applyBorder="1"/>
    <xf numFmtId="165" fontId="0" fillId="0" borderId="1" xfId="1" applyNumberFormat="1" applyFont="1" applyBorder="1"/>
    <xf numFmtId="165" fontId="0" fillId="8" borderId="1" xfId="1" applyNumberFormat="1" applyFont="1" applyFill="1" applyBorder="1"/>
    <xf numFmtId="0" fontId="2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/>
    <xf numFmtId="44" fontId="0" fillId="0" borderId="1" xfId="2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4" fontId="14" fillId="7" borderId="1" xfId="3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" fontId="10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65" fontId="12" fillId="0" borderId="0" xfId="1" applyNumberFormat="1" applyFont="1" applyAlignment="1">
      <alignment horizontal="center" vertical="center" wrapText="1"/>
    </xf>
  </cellXfs>
  <cellStyles count="4">
    <cellStyle name="Milliers" xfId="1" builtinId="3"/>
    <cellStyle name="Monétaire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2C3E50"/>
      <color rgb="FFE25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16" workbookViewId="0">
      <selection activeCell="A32" sqref="A32"/>
    </sheetView>
  </sheetViews>
  <sheetFormatPr baseColWidth="10" defaultRowHeight="12.75"/>
  <cols>
    <col min="1" max="1" width="5.625" style="6" customWidth="1"/>
    <col min="2" max="2" width="20.625" style="6" customWidth="1"/>
    <col min="3" max="3" width="43.625" style="6" customWidth="1"/>
    <col min="4" max="4" width="11" style="2"/>
    <col min="5" max="5" width="7.5" style="2" customWidth="1"/>
    <col min="6" max="6" width="11" style="34"/>
    <col min="7" max="7" width="3.625" style="6" customWidth="1"/>
    <col min="8" max="9" width="5.625" customWidth="1"/>
    <col min="10" max="10" width="12.875" bestFit="1" customWidth="1"/>
    <col min="12" max="12" width="11" style="92"/>
    <col min="13" max="13" width="12.5" style="78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3" t="s">
        <v>102</v>
      </c>
      <c r="B2" s="134"/>
      <c r="C2" s="134"/>
      <c r="D2" s="134"/>
      <c r="E2" s="134"/>
      <c r="F2" s="134"/>
      <c r="G2" s="24"/>
      <c r="H2" s="134" t="s">
        <v>0</v>
      </c>
      <c r="I2" s="134"/>
      <c r="J2" s="134"/>
      <c r="K2" s="134"/>
      <c r="L2" s="134"/>
      <c r="M2" s="134"/>
    </row>
    <row r="3" spans="1:13" s="71" customFormat="1">
      <c r="A3" s="64">
        <v>0.54300000000000004</v>
      </c>
      <c r="B3" s="65" t="s">
        <v>40</v>
      </c>
      <c r="C3" s="66"/>
      <c r="D3" s="67"/>
      <c r="E3" s="68"/>
      <c r="F3" s="69"/>
      <c r="G3" s="70"/>
      <c r="L3" s="90"/>
      <c r="M3" s="79"/>
    </row>
    <row r="4" spans="1:13" ht="15" customHeight="1">
      <c r="A4" s="9" t="s">
        <v>36</v>
      </c>
      <c r="B4" s="9" t="s">
        <v>38</v>
      </c>
      <c r="C4" s="9" t="s">
        <v>37</v>
      </c>
      <c r="D4" s="31" t="s">
        <v>35</v>
      </c>
      <c r="E4" s="31" t="s">
        <v>39</v>
      </c>
      <c r="F4" s="40" t="s">
        <v>34</v>
      </c>
      <c r="G4" s="8"/>
      <c r="H4" s="62" t="s">
        <v>12</v>
      </c>
      <c r="I4" s="62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100" t="s">
        <v>41</v>
      </c>
      <c r="B5" s="53"/>
      <c r="C5" s="52"/>
      <c r="D5" s="54"/>
      <c r="E5" s="54">
        <f>barème2018</f>
        <v>0.54300000000000004</v>
      </c>
      <c r="F5" s="55">
        <f t="shared" ref="F5:F9" si="0">D5*E5</f>
        <v>0</v>
      </c>
      <c r="G5" s="8"/>
      <c r="H5" s="57" t="s">
        <v>18</v>
      </c>
      <c r="I5" s="57">
        <v>1</v>
      </c>
      <c r="J5" s="59"/>
      <c r="K5" s="59" t="s">
        <v>26</v>
      </c>
      <c r="L5" s="101"/>
      <c r="M5" s="77"/>
    </row>
    <row r="6" spans="1:13" ht="15" customHeight="1">
      <c r="A6" s="10" t="s">
        <v>42</v>
      </c>
      <c r="B6" s="12"/>
      <c r="C6" s="11"/>
      <c r="D6" s="39"/>
      <c r="E6" s="32">
        <f>barème2018</f>
        <v>0.54300000000000004</v>
      </c>
      <c r="F6" s="37">
        <f t="shared" si="0"/>
        <v>0</v>
      </c>
      <c r="G6" s="8"/>
      <c r="H6" s="15" t="s">
        <v>15</v>
      </c>
      <c r="I6" s="15">
        <v>2</v>
      </c>
      <c r="J6" s="102" t="s">
        <v>19</v>
      </c>
      <c r="K6" s="16"/>
      <c r="L6" s="91">
        <v>0</v>
      </c>
      <c r="M6" s="73">
        <v>0</v>
      </c>
    </row>
    <row r="7" spans="1:13" ht="15" customHeight="1">
      <c r="A7" s="10" t="s">
        <v>43</v>
      </c>
      <c r="B7" s="12"/>
      <c r="C7" s="11"/>
      <c r="D7" s="39"/>
      <c r="E7" s="32">
        <f>barème2018</f>
        <v>0.54300000000000004</v>
      </c>
      <c r="F7" s="37">
        <f t="shared" si="0"/>
        <v>0</v>
      </c>
      <c r="G7" s="8"/>
      <c r="H7" s="15" t="s">
        <v>15</v>
      </c>
      <c r="I7" s="15">
        <v>3</v>
      </c>
      <c r="J7" s="102" t="s">
        <v>19</v>
      </c>
      <c r="K7" s="16"/>
      <c r="L7" s="91">
        <v>0</v>
      </c>
      <c r="M7" s="73">
        <v>0</v>
      </c>
    </row>
    <row r="8" spans="1:13" ht="15" customHeight="1">
      <c r="A8" s="10" t="s">
        <v>44</v>
      </c>
      <c r="B8" s="12"/>
      <c r="C8" s="11"/>
      <c r="D8" s="39"/>
      <c r="E8" s="32"/>
      <c r="F8" s="37"/>
      <c r="G8" s="8"/>
      <c r="H8" s="15" t="s">
        <v>12</v>
      </c>
      <c r="I8" s="15">
        <v>4</v>
      </c>
      <c r="J8" s="102" t="s">
        <v>19</v>
      </c>
      <c r="K8" s="16"/>
      <c r="L8" s="91">
        <v>0</v>
      </c>
      <c r="M8" s="73">
        <v>0</v>
      </c>
    </row>
    <row r="9" spans="1:13" ht="15" customHeight="1">
      <c r="A9" s="10" t="s">
        <v>45</v>
      </c>
      <c r="B9" s="12"/>
      <c r="C9" s="11"/>
      <c r="D9" s="39"/>
      <c r="E9" s="32">
        <f t="shared" ref="E9:E35" si="1">barème2018</f>
        <v>0.54300000000000004</v>
      </c>
      <c r="F9" s="37">
        <f t="shared" si="0"/>
        <v>0</v>
      </c>
      <c r="G9" s="8"/>
      <c r="H9" s="44" t="s">
        <v>17</v>
      </c>
      <c r="I9" s="44">
        <v>5</v>
      </c>
      <c r="J9" s="103"/>
      <c r="K9" s="103"/>
      <c r="L9" s="104"/>
      <c r="M9" s="105"/>
    </row>
    <row r="10" spans="1:13" ht="15" customHeight="1">
      <c r="A10" s="20" t="s">
        <v>46</v>
      </c>
      <c r="B10" s="22"/>
      <c r="C10" s="21"/>
      <c r="D10" s="32"/>
      <c r="E10" s="32">
        <f t="shared" si="1"/>
        <v>0.54300000000000004</v>
      </c>
      <c r="F10" s="36">
        <f>D10*E10</f>
        <v>0</v>
      </c>
      <c r="G10" s="8"/>
      <c r="H10" s="13" t="s">
        <v>16</v>
      </c>
      <c r="I10" s="13">
        <v>6</v>
      </c>
      <c r="J10" s="14"/>
      <c r="K10" s="14"/>
      <c r="L10" s="86"/>
      <c r="M10" s="74"/>
    </row>
    <row r="11" spans="1:13" ht="15" customHeight="1">
      <c r="A11" s="20" t="s">
        <v>47</v>
      </c>
      <c r="B11" s="22"/>
      <c r="C11" s="21"/>
      <c r="D11" s="32"/>
      <c r="E11" s="32">
        <f t="shared" si="1"/>
        <v>0.54300000000000004</v>
      </c>
      <c r="F11" s="36">
        <f>D11*E11</f>
        <v>0</v>
      </c>
      <c r="G11" s="8"/>
      <c r="H11" s="13" t="s">
        <v>13</v>
      </c>
      <c r="I11" s="13">
        <v>7</v>
      </c>
      <c r="J11" s="14"/>
      <c r="K11" s="14"/>
      <c r="L11" s="86"/>
      <c r="M11" s="74"/>
    </row>
    <row r="12" spans="1:13" ht="15" customHeight="1">
      <c r="A12" s="10" t="s">
        <v>48</v>
      </c>
      <c r="B12" s="12"/>
      <c r="C12" s="11"/>
      <c r="D12" s="39"/>
      <c r="E12" s="32">
        <f t="shared" si="1"/>
        <v>0.54300000000000004</v>
      </c>
      <c r="F12" s="37">
        <f t="shared" ref="F12:F16" si="2">D12*E12</f>
        <v>0</v>
      </c>
      <c r="H12" s="15" t="s">
        <v>18</v>
      </c>
      <c r="I12" s="15">
        <v>8</v>
      </c>
      <c r="J12" s="16"/>
      <c r="K12" s="16" t="s">
        <v>28</v>
      </c>
      <c r="L12" s="91">
        <v>1</v>
      </c>
      <c r="M12" s="73">
        <f>2*37</f>
        <v>74</v>
      </c>
    </row>
    <row r="13" spans="1:13" ht="15" customHeight="1">
      <c r="A13" s="10" t="s">
        <v>49</v>
      </c>
      <c r="B13" s="12"/>
      <c r="C13" s="11"/>
      <c r="D13" s="39"/>
      <c r="E13" s="32">
        <f t="shared" si="1"/>
        <v>0.54300000000000004</v>
      </c>
      <c r="F13" s="37">
        <f t="shared" si="2"/>
        <v>0</v>
      </c>
      <c r="H13" s="15" t="s">
        <v>15</v>
      </c>
      <c r="I13" s="15">
        <v>9</v>
      </c>
      <c r="J13" s="16"/>
      <c r="K13" s="16" t="s">
        <v>28</v>
      </c>
      <c r="L13" s="91">
        <v>1</v>
      </c>
      <c r="M13" s="73">
        <v>74</v>
      </c>
    </row>
    <row r="14" spans="1:13" ht="15" customHeight="1">
      <c r="A14" s="10" t="s">
        <v>50</v>
      </c>
      <c r="B14" s="12"/>
      <c r="C14" s="11"/>
      <c r="D14" s="39"/>
      <c r="E14" s="32">
        <f t="shared" si="1"/>
        <v>0.54300000000000004</v>
      </c>
      <c r="F14" s="37">
        <f t="shared" si="2"/>
        <v>0</v>
      </c>
      <c r="H14" s="15" t="s">
        <v>15</v>
      </c>
      <c r="I14" s="15">
        <v>10</v>
      </c>
      <c r="J14" s="16"/>
      <c r="K14" s="16" t="s">
        <v>28</v>
      </c>
      <c r="L14" s="91">
        <v>1</v>
      </c>
      <c r="M14" s="73">
        <f>2*37</f>
        <v>74</v>
      </c>
    </row>
    <row r="15" spans="1:13" ht="15" customHeight="1">
      <c r="A15" s="10" t="s">
        <v>51</v>
      </c>
      <c r="B15" s="12"/>
      <c r="C15" s="11"/>
      <c r="D15" s="39"/>
      <c r="E15" s="32">
        <f t="shared" si="1"/>
        <v>0.54300000000000004</v>
      </c>
      <c r="F15" s="37">
        <f t="shared" si="2"/>
        <v>0</v>
      </c>
      <c r="H15" s="15" t="s">
        <v>12</v>
      </c>
      <c r="I15" s="15">
        <v>11</v>
      </c>
      <c r="J15" s="16"/>
      <c r="K15" s="16" t="s">
        <v>28</v>
      </c>
      <c r="L15" s="91">
        <v>1</v>
      </c>
      <c r="M15" s="73">
        <v>74</v>
      </c>
    </row>
    <row r="16" spans="1:13" ht="15" customHeight="1">
      <c r="A16" s="10" t="s">
        <v>52</v>
      </c>
      <c r="B16" s="12"/>
      <c r="C16" s="11"/>
      <c r="D16" s="39"/>
      <c r="E16" s="32">
        <f t="shared" si="1"/>
        <v>0.54300000000000004</v>
      </c>
      <c r="F16" s="37">
        <f t="shared" si="2"/>
        <v>0</v>
      </c>
      <c r="H16" s="44" t="s">
        <v>17</v>
      </c>
      <c r="I16" s="44">
        <v>12</v>
      </c>
      <c r="J16" s="103" t="s">
        <v>82</v>
      </c>
      <c r="K16" s="103"/>
      <c r="L16" s="104"/>
      <c r="M16" s="105"/>
    </row>
    <row r="17" spans="1:13" ht="15" customHeight="1">
      <c r="A17" s="20" t="s">
        <v>53</v>
      </c>
      <c r="B17" s="22"/>
      <c r="C17" s="21"/>
      <c r="D17" s="32"/>
      <c r="E17" s="32">
        <f t="shared" si="1"/>
        <v>0.54300000000000004</v>
      </c>
      <c r="F17" s="36">
        <f t="shared" ref="F17:F23" si="3">D17*E17</f>
        <v>0</v>
      </c>
      <c r="H17" s="13" t="s">
        <v>16</v>
      </c>
      <c r="I17" s="13">
        <v>13</v>
      </c>
      <c r="J17" s="14"/>
      <c r="K17" s="14"/>
      <c r="L17" s="86"/>
      <c r="M17" s="74"/>
    </row>
    <row r="18" spans="1:13" ht="15" customHeight="1">
      <c r="A18" s="20" t="s">
        <v>54</v>
      </c>
      <c r="B18" s="22"/>
      <c r="C18" s="21"/>
      <c r="D18" s="32"/>
      <c r="E18" s="32">
        <f t="shared" si="1"/>
        <v>0.54300000000000004</v>
      </c>
      <c r="F18" s="36">
        <f t="shared" si="3"/>
        <v>0</v>
      </c>
      <c r="H18" s="13" t="s">
        <v>13</v>
      </c>
      <c r="I18" s="13">
        <v>14</v>
      </c>
      <c r="J18" s="14"/>
      <c r="K18" s="14"/>
      <c r="L18" s="86"/>
      <c r="M18" s="74"/>
    </row>
    <row r="19" spans="1:13" ht="15" customHeight="1">
      <c r="A19" s="10" t="s">
        <v>55</v>
      </c>
      <c r="B19" s="106"/>
      <c r="C19" s="106"/>
      <c r="D19" s="107"/>
      <c r="E19" s="32">
        <f t="shared" si="1"/>
        <v>0.54300000000000004</v>
      </c>
      <c r="F19" s="37">
        <f>D19*E19</f>
        <v>0</v>
      </c>
      <c r="H19" s="15" t="s">
        <v>18</v>
      </c>
      <c r="I19" s="15">
        <v>15</v>
      </c>
      <c r="K19" s="16" t="s">
        <v>28</v>
      </c>
      <c r="L19" s="91">
        <v>1</v>
      </c>
      <c r="M19" s="73">
        <v>74</v>
      </c>
    </row>
    <row r="20" spans="1:13" ht="15" customHeight="1">
      <c r="A20" s="17" t="s">
        <v>56</v>
      </c>
      <c r="B20" s="19" t="s">
        <v>86</v>
      </c>
      <c r="C20" s="18" t="s">
        <v>85</v>
      </c>
      <c r="D20" s="46">
        <f>33+32.7</f>
        <v>65.7</v>
      </c>
      <c r="E20" s="32">
        <f t="shared" si="1"/>
        <v>0.54300000000000004</v>
      </c>
      <c r="F20" s="37">
        <f>D20*E20</f>
        <v>35.675100000000008</v>
      </c>
      <c r="H20" s="15" t="s">
        <v>15</v>
      </c>
      <c r="I20" s="15">
        <v>16</v>
      </c>
      <c r="J20" s="16" t="s">
        <v>86</v>
      </c>
      <c r="K20" s="16" t="s">
        <v>28</v>
      </c>
      <c r="L20" s="91">
        <v>1</v>
      </c>
      <c r="M20" s="73">
        <f t="shared" ref="M20:M23" si="4">2*37</f>
        <v>74</v>
      </c>
    </row>
    <row r="21" spans="1:13" ht="15" customHeight="1">
      <c r="A21" s="10" t="s">
        <v>57</v>
      </c>
      <c r="B21" s="12"/>
      <c r="C21" s="11"/>
      <c r="D21" s="39"/>
      <c r="E21" s="32">
        <f t="shared" si="1"/>
        <v>0.54300000000000004</v>
      </c>
      <c r="F21" s="37">
        <f t="shared" si="3"/>
        <v>0</v>
      </c>
      <c r="H21" s="15" t="s">
        <v>15</v>
      </c>
      <c r="I21" s="15">
        <v>17</v>
      </c>
      <c r="J21" s="16"/>
      <c r="K21" s="16" t="s">
        <v>28</v>
      </c>
      <c r="L21" s="91">
        <v>1</v>
      </c>
      <c r="M21" s="73">
        <f t="shared" si="4"/>
        <v>74</v>
      </c>
    </row>
    <row r="22" spans="1:13" ht="15" customHeight="1">
      <c r="A22" s="10" t="s">
        <v>58</v>
      </c>
      <c r="B22" s="12"/>
      <c r="C22" s="11"/>
      <c r="D22" s="39"/>
      <c r="E22" s="32">
        <f t="shared" si="1"/>
        <v>0.54300000000000004</v>
      </c>
      <c r="F22" s="37">
        <f t="shared" si="3"/>
        <v>0</v>
      </c>
      <c r="H22" s="15" t="s">
        <v>12</v>
      </c>
      <c r="I22" s="15">
        <v>18</v>
      </c>
      <c r="J22" s="16"/>
      <c r="K22" s="16" t="s">
        <v>28</v>
      </c>
      <c r="L22" s="91">
        <v>1</v>
      </c>
      <c r="M22" s="73">
        <f t="shared" si="4"/>
        <v>74</v>
      </c>
    </row>
    <row r="23" spans="1:13" ht="15" customHeight="1">
      <c r="A23" s="10" t="s">
        <v>59</v>
      </c>
      <c r="B23" s="12"/>
      <c r="C23" s="11"/>
      <c r="D23" s="39"/>
      <c r="E23" s="32">
        <f t="shared" si="1"/>
        <v>0.54300000000000004</v>
      </c>
      <c r="F23" s="37">
        <f t="shared" si="3"/>
        <v>0</v>
      </c>
      <c r="H23" s="44" t="s">
        <v>17</v>
      </c>
      <c r="I23" s="44">
        <v>19</v>
      </c>
      <c r="J23" s="103"/>
      <c r="K23" s="16" t="s">
        <v>28</v>
      </c>
      <c r="L23" s="91">
        <v>2</v>
      </c>
      <c r="M23" s="73">
        <f t="shared" si="4"/>
        <v>74</v>
      </c>
    </row>
    <row r="24" spans="1:13" ht="15" customHeight="1">
      <c r="A24" s="20" t="s">
        <v>60</v>
      </c>
      <c r="B24" s="22"/>
      <c r="C24" s="21"/>
      <c r="D24" s="32"/>
      <c r="E24" s="32">
        <f t="shared" si="1"/>
        <v>0.54300000000000004</v>
      </c>
      <c r="F24" s="36">
        <f t="shared" ref="F24:F30" si="5">D24*E24</f>
        <v>0</v>
      </c>
      <c r="H24" s="13" t="s">
        <v>16</v>
      </c>
      <c r="I24" s="13">
        <v>20</v>
      </c>
      <c r="J24" s="14"/>
      <c r="K24" s="14"/>
      <c r="L24" s="86"/>
      <c r="M24" s="74"/>
    </row>
    <row r="25" spans="1:13" ht="15" customHeight="1">
      <c r="A25" s="20" t="s">
        <v>61</v>
      </c>
      <c r="B25" s="22"/>
      <c r="C25" s="21"/>
      <c r="D25" s="32"/>
      <c r="E25" s="32">
        <f t="shared" si="1"/>
        <v>0.54300000000000004</v>
      </c>
      <c r="F25" s="36">
        <f t="shared" si="5"/>
        <v>0</v>
      </c>
      <c r="H25" s="13" t="s">
        <v>13</v>
      </c>
      <c r="I25" s="13">
        <v>21</v>
      </c>
      <c r="J25" s="14"/>
      <c r="K25" s="14"/>
      <c r="L25" s="86"/>
      <c r="M25" s="74"/>
    </row>
    <row r="26" spans="1:13" ht="15" customHeight="1">
      <c r="A26" s="10" t="s">
        <v>62</v>
      </c>
      <c r="B26" s="12" t="s">
        <v>29</v>
      </c>
      <c r="C26" s="11" t="s">
        <v>31</v>
      </c>
      <c r="D26" s="39">
        <f>37.3 + 37.8</f>
        <v>75.099999999999994</v>
      </c>
      <c r="E26" s="32">
        <f t="shared" si="1"/>
        <v>0.54300000000000004</v>
      </c>
      <c r="F26" s="37">
        <f>D26*E26</f>
        <v>40.779299999999999</v>
      </c>
      <c r="H26" s="15" t="s">
        <v>18</v>
      </c>
      <c r="I26" s="15">
        <v>22</v>
      </c>
      <c r="J26" s="16"/>
      <c r="K26" s="16"/>
      <c r="L26" s="91">
        <v>0</v>
      </c>
      <c r="M26" s="73">
        <v>0</v>
      </c>
    </row>
    <row r="27" spans="1:13" ht="15" customHeight="1">
      <c r="A27" s="10" t="s">
        <v>63</v>
      </c>
      <c r="B27" s="12" t="s">
        <v>92</v>
      </c>
      <c r="C27" s="18" t="s">
        <v>78</v>
      </c>
      <c r="D27" s="46">
        <f>36.2+34.2</f>
        <v>70.400000000000006</v>
      </c>
      <c r="E27" s="32">
        <f t="shared" si="1"/>
        <v>0.54300000000000004</v>
      </c>
      <c r="F27" s="37">
        <f>D27*E27</f>
        <v>38.227200000000003</v>
      </c>
      <c r="H27" s="15" t="s">
        <v>15</v>
      </c>
      <c r="I27" s="15">
        <v>23</v>
      </c>
      <c r="J27" s="16"/>
      <c r="K27" s="16" t="s">
        <v>28</v>
      </c>
      <c r="L27" s="91">
        <v>1</v>
      </c>
      <c r="M27" s="73">
        <f t="shared" ref="M27:M28" si="6">2*37</f>
        <v>74</v>
      </c>
    </row>
    <row r="28" spans="1:13" ht="15" customHeight="1">
      <c r="A28" s="10" t="s">
        <v>64</v>
      </c>
      <c r="B28" s="12"/>
      <c r="C28" s="11"/>
      <c r="D28" s="39"/>
      <c r="E28" s="32">
        <f t="shared" si="1"/>
        <v>0.54300000000000004</v>
      </c>
      <c r="F28" s="37">
        <f t="shared" si="5"/>
        <v>0</v>
      </c>
      <c r="H28" s="15" t="s">
        <v>15</v>
      </c>
      <c r="I28" s="15">
        <v>24</v>
      </c>
      <c r="J28" s="16"/>
      <c r="K28" s="16" t="s">
        <v>28</v>
      </c>
      <c r="L28" s="91">
        <v>1</v>
      </c>
      <c r="M28" s="73">
        <f t="shared" si="6"/>
        <v>74</v>
      </c>
    </row>
    <row r="29" spans="1:13" ht="15" customHeight="1">
      <c r="A29" s="10" t="s">
        <v>65</v>
      </c>
      <c r="B29" s="12"/>
      <c r="C29" s="11"/>
      <c r="D29" s="39"/>
      <c r="E29" s="32">
        <f t="shared" si="1"/>
        <v>0.54300000000000004</v>
      </c>
      <c r="F29" s="37">
        <f t="shared" si="5"/>
        <v>0</v>
      </c>
      <c r="H29" s="15" t="s">
        <v>12</v>
      </c>
      <c r="I29" s="15">
        <v>25</v>
      </c>
      <c r="J29" s="16"/>
      <c r="K29" s="16" t="s">
        <v>28</v>
      </c>
      <c r="L29" s="91">
        <v>1</v>
      </c>
      <c r="M29" s="73">
        <v>74</v>
      </c>
    </row>
    <row r="30" spans="1:13" ht="15" customHeight="1">
      <c r="A30" s="10" t="s">
        <v>66</v>
      </c>
      <c r="B30" s="12"/>
      <c r="C30" s="11"/>
      <c r="D30" s="39"/>
      <c r="E30" s="32">
        <f t="shared" si="1"/>
        <v>0.54300000000000004</v>
      </c>
      <c r="F30" s="37">
        <f t="shared" si="5"/>
        <v>0</v>
      </c>
      <c r="H30" s="44" t="s">
        <v>17</v>
      </c>
      <c r="I30" s="44">
        <v>26</v>
      </c>
      <c r="J30" s="103" t="s">
        <v>79</v>
      </c>
      <c r="K30" s="103"/>
      <c r="L30" s="104"/>
      <c r="M30" s="105"/>
    </row>
    <row r="31" spans="1:13" ht="15" customHeight="1">
      <c r="A31" s="20" t="s">
        <v>67</v>
      </c>
      <c r="B31" s="22"/>
      <c r="C31" s="21"/>
      <c r="D31" s="32"/>
      <c r="E31" s="32">
        <f t="shared" si="1"/>
        <v>0.54300000000000004</v>
      </c>
      <c r="F31" s="36">
        <f>D31*E31</f>
        <v>0</v>
      </c>
      <c r="H31" s="13" t="s">
        <v>16</v>
      </c>
      <c r="I31" s="13">
        <v>27</v>
      </c>
      <c r="J31" s="14"/>
      <c r="K31" s="14"/>
      <c r="L31" s="86"/>
      <c r="M31" s="74"/>
    </row>
    <row r="32" spans="1:13" ht="15" customHeight="1">
      <c r="A32" s="20" t="s">
        <v>68</v>
      </c>
      <c r="B32" s="22"/>
      <c r="C32" s="21"/>
      <c r="D32" s="32"/>
      <c r="E32" s="32">
        <f t="shared" si="1"/>
        <v>0.54300000000000004</v>
      </c>
      <c r="F32" s="36">
        <f>D32*E32</f>
        <v>0</v>
      </c>
      <c r="H32" s="13" t="s">
        <v>13</v>
      </c>
      <c r="I32" s="13">
        <v>28</v>
      </c>
      <c r="J32" s="14"/>
      <c r="K32" s="14"/>
      <c r="L32" s="86"/>
      <c r="M32" s="74"/>
    </row>
    <row r="33" spans="1:13" ht="15" customHeight="1">
      <c r="A33" s="10" t="s">
        <v>69</v>
      </c>
      <c r="B33" s="12" t="s">
        <v>76</v>
      </c>
      <c r="C33" s="18" t="s">
        <v>77</v>
      </c>
      <c r="D33" s="46">
        <f>40.7+41.4</f>
        <v>82.1</v>
      </c>
      <c r="E33" s="32">
        <f t="shared" si="1"/>
        <v>0.54300000000000004</v>
      </c>
      <c r="F33" s="37">
        <f>D33*E33</f>
        <v>44.580300000000001</v>
      </c>
      <c r="H33" s="15" t="s">
        <v>18</v>
      </c>
      <c r="I33" s="15">
        <v>29</v>
      </c>
      <c r="J33" s="16"/>
      <c r="K33" s="16" t="s">
        <v>28</v>
      </c>
      <c r="L33" s="91">
        <v>1</v>
      </c>
      <c r="M33" s="73">
        <v>74</v>
      </c>
    </row>
    <row r="34" spans="1:13" ht="15" customHeight="1">
      <c r="A34" s="10" t="s">
        <v>70</v>
      </c>
      <c r="B34" s="12"/>
      <c r="C34" s="11"/>
      <c r="D34" s="39"/>
      <c r="E34" s="32">
        <f t="shared" si="1"/>
        <v>0.54300000000000004</v>
      </c>
      <c r="F34" s="37">
        <f t="shared" ref="F34" si="7">D34*E34</f>
        <v>0</v>
      </c>
      <c r="H34" s="15" t="s">
        <v>15</v>
      </c>
      <c r="I34" s="15">
        <v>30</v>
      </c>
      <c r="J34" s="16"/>
      <c r="K34" s="16"/>
      <c r="L34" s="91"/>
      <c r="M34" s="73"/>
    </row>
    <row r="35" spans="1:13" ht="15" customHeight="1">
      <c r="A35" s="10" t="s">
        <v>71</v>
      </c>
      <c r="B35" s="12"/>
      <c r="C35" s="11"/>
      <c r="D35" s="39"/>
      <c r="E35" s="32">
        <f t="shared" si="1"/>
        <v>0.54300000000000004</v>
      </c>
      <c r="F35" s="37">
        <f t="shared" ref="F35" si="8">D35*E35</f>
        <v>0</v>
      </c>
      <c r="H35" s="15" t="s">
        <v>15</v>
      </c>
      <c r="I35" s="15">
        <v>31</v>
      </c>
      <c r="J35" s="16"/>
      <c r="K35" s="16"/>
      <c r="L35" s="91"/>
      <c r="M35" s="73"/>
    </row>
    <row r="36" spans="1:13">
      <c r="A36" s="28"/>
      <c r="B36" s="30"/>
      <c r="C36" s="29" t="s">
        <v>30</v>
      </c>
      <c r="D36" s="33"/>
      <c r="E36" s="33"/>
      <c r="F36" s="38">
        <f>SUM(F5:F35)</f>
        <v>159.2619</v>
      </c>
      <c r="H36" s="25"/>
      <c r="I36" s="26"/>
      <c r="J36" s="27" t="s">
        <v>34</v>
      </c>
      <c r="K36" s="26"/>
      <c r="L36" s="72">
        <f>SUM(L5:L33)</f>
        <v>14</v>
      </c>
      <c r="M36" s="72">
        <f>SUM(M5:M33)</f>
        <v>962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H5" sqref="H5:I35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4" t="s">
        <v>9</v>
      </c>
      <c r="B2" s="134"/>
      <c r="C2" s="134"/>
      <c r="D2" s="134"/>
      <c r="E2" s="134"/>
      <c r="F2" s="134"/>
      <c r="G2" s="4"/>
      <c r="H2" s="134" t="s">
        <v>9</v>
      </c>
      <c r="I2" s="134"/>
      <c r="J2" s="134"/>
      <c r="K2" s="134"/>
      <c r="L2" s="134"/>
      <c r="M2" s="13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49" t="s">
        <v>41</v>
      </c>
      <c r="B5" s="18"/>
      <c r="C5" s="19"/>
      <c r="D5" s="46"/>
      <c r="E5" s="32">
        <f>barème2018</f>
        <v>0.54300000000000004</v>
      </c>
      <c r="F5" s="47">
        <f t="shared" ref="F5:F9" si="0">D5*E5</f>
        <v>0</v>
      </c>
      <c r="H5" s="15" t="s">
        <v>18</v>
      </c>
      <c r="I5" s="15">
        <v>1</v>
      </c>
      <c r="J5" s="16"/>
      <c r="K5" s="16"/>
      <c r="L5" s="73"/>
      <c r="M5" s="73"/>
    </row>
    <row r="6" spans="1:13" ht="15" customHeight="1">
      <c r="A6" s="49" t="s">
        <v>42</v>
      </c>
      <c r="B6" s="18"/>
      <c r="C6" s="19"/>
      <c r="D6" s="46"/>
      <c r="E6" s="32">
        <f>barème2018</f>
        <v>0.54300000000000004</v>
      </c>
      <c r="F6" s="47">
        <f t="shared" si="0"/>
        <v>0</v>
      </c>
      <c r="H6" s="15" t="s">
        <v>15</v>
      </c>
      <c r="I6" s="15">
        <v>2</v>
      </c>
      <c r="J6" s="16"/>
      <c r="K6" s="16"/>
      <c r="L6" s="73"/>
      <c r="M6" s="73"/>
    </row>
    <row r="7" spans="1:13" ht="15" customHeight="1">
      <c r="A7" s="49" t="s">
        <v>43</v>
      </c>
      <c r="B7" s="18"/>
      <c r="C7" s="19"/>
      <c r="D7" s="46"/>
      <c r="E7" s="32">
        <f>barème2018</f>
        <v>0.54300000000000004</v>
      </c>
      <c r="F7" s="47">
        <f t="shared" si="0"/>
        <v>0</v>
      </c>
      <c r="H7" s="15" t="s">
        <v>15</v>
      </c>
      <c r="I7" s="15">
        <v>3</v>
      </c>
      <c r="J7" s="16"/>
      <c r="K7" s="16"/>
      <c r="L7" s="73"/>
      <c r="M7" s="73"/>
    </row>
    <row r="8" spans="1:13" ht="15" customHeight="1">
      <c r="A8" s="49" t="s">
        <v>44</v>
      </c>
      <c r="B8" s="18"/>
      <c r="C8" s="19"/>
      <c r="D8" s="46"/>
      <c r="E8" s="32">
        <f>barème2018</f>
        <v>0.54300000000000004</v>
      </c>
      <c r="F8" s="47">
        <f t="shared" si="0"/>
        <v>0</v>
      </c>
      <c r="H8" s="15" t="s">
        <v>12</v>
      </c>
      <c r="I8" s="15">
        <v>4</v>
      </c>
      <c r="J8" s="16"/>
      <c r="K8" s="16"/>
      <c r="L8" s="73"/>
      <c r="M8" s="73"/>
    </row>
    <row r="9" spans="1:13" ht="15" customHeight="1">
      <c r="A9" s="49" t="s">
        <v>45</v>
      </c>
      <c r="B9" s="18"/>
      <c r="C9" s="19"/>
      <c r="D9" s="46"/>
      <c r="E9" s="32">
        <f>barème2018</f>
        <v>0.54300000000000004</v>
      </c>
      <c r="F9" s="47">
        <f t="shared" si="0"/>
        <v>0</v>
      </c>
      <c r="H9" s="15" t="s">
        <v>17</v>
      </c>
      <c r="I9" s="15">
        <v>5</v>
      </c>
      <c r="K9" s="16"/>
      <c r="L9" s="73"/>
      <c r="M9" s="73"/>
    </row>
    <row r="10" spans="1:13" ht="15" customHeight="1">
      <c r="A10" s="50" t="s">
        <v>46</v>
      </c>
      <c r="B10" s="21"/>
      <c r="C10" s="22"/>
      <c r="D10" s="32"/>
      <c r="E10" s="32"/>
      <c r="F10" s="36"/>
      <c r="H10" s="13" t="s">
        <v>16</v>
      </c>
      <c r="I10" s="13">
        <v>6</v>
      </c>
      <c r="J10" s="14"/>
      <c r="K10" s="14"/>
      <c r="L10" s="74"/>
      <c r="M10" s="74"/>
    </row>
    <row r="11" spans="1:13" ht="15" customHeight="1">
      <c r="A11" s="50" t="s">
        <v>47</v>
      </c>
      <c r="B11" s="21"/>
      <c r="C11" s="22"/>
      <c r="D11" s="32"/>
      <c r="E11" s="32"/>
      <c r="F11" s="36"/>
      <c r="H11" s="13" t="s">
        <v>13</v>
      </c>
      <c r="I11" s="13">
        <v>7</v>
      </c>
      <c r="J11" s="14"/>
      <c r="K11" s="14"/>
      <c r="L11" s="74"/>
      <c r="M11" s="74"/>
    </row>
    <row r="12" spans="1:13" ht="15" customHeight="1">
      <c r="A12" s="49" t="s">
        <v>48</v>
      </c>
      <c r="B12" s="18"/>
      <c r="C12" s="19"/>
      <c r="D12" s="46"/>
      <c r="E12" s="32">
        <f>barème2018</f>
        <v>0.54300000000000004</v>
      </c>
      <c r="F12" s="47">
        <f t="shared" ref="F12:F16" si="1">D12*E12</f>
        <v>0</v>
      </c>
      <c r="H12" s="15" t="s">
        <v>18</v>
      </c>
      <c r="I12" s="15">
        <v>8</v>
      </c>
      <c r="J12" s="16"/>
      <c r="K12" s="16"/>
      <c r="L12" s="73"/>
      <c r="M12" s="73"/>
    </row>
    <row r="13" spans="1:13" ht="15" customHeight="1">
      <c r="A13" s="49" t="s">
        <v>49</v>
      </c>
      <c r="B13" s="18"/>
      <c r="C13" s="19"/>
      <c r="D13" s="46"/>
      <c r="E13" s="32">
        <f>barème2018</f>
        <v>0.54300000000000004</v>
      </c>
      <c r="F13" s="47">
        <f t="shared" si="1"/>
        <v>0</v>
      </c>
      <c r="H13" s="15" t="s">
        <v>15</v>
      </c>
      <c r="I13" s="15">
        <v>9</v>
      </c>
      <c r="J13" s="16"/>
      <c r="K13" s="16"/>
      <c r="L13" s="73"/>
      <c r="M13" s="73"/>
    </row>
    <row r="14" spans="1:13" ht="15" customHeight="1">
      <c r="A14" s="49" t="s">
        <v>50</v>
      </c>
      <c r="B14" s="18"/>
      <c r="C14" s="19"/>
      <c r="D14" s="46"/>
      <c r="E14" s="32">
        <f>barème2018</f>
        <v>0.54300000000000004</v>
      </c>
      <c r="F14" s="47">
        <f t="shared" si="1"/>
        <v>0</v>
      </c>
      <c r="H14" s="15" t="s">
        <v>15</v>
      </c>
      <c r="I14" s="15">
        <v>10</v>
      </c>
      <c r="J14" s="16"/>
      <c r="K14" s="16"/>
      <c r="L14" s="73"/>
      <c r="M14" s="73"/>
    </row>
    <row r="15" spans="1:13" ht="15" customHeight="1">
      <c r="A15" s="49" t="s">
        <v>51</v>
      </c>
      <c r="B15" s="18"/>
      <c r="C15" s="19"/>
      <c r="D15" s="46"/>
      <c r="E15" s="32">
        <f>barème2018</f>
        <v>0.54300000000000004</v>
      </c>
      <c r="F15" s="47">
        <f t="shared" si="1"/>
        <v>0</v>
      </c>
      <c r="H15" s="15" t="s">
        <v>12</v>
      </c>
      <c r="I15" s="15">
        <v>11</v>
      </c>
      <c r="J15" s="16"/>
      <c r="K15" s="16"/>
      <c r="L15" s="73"/>
      <c r="M15" s="73"/>
    </row>
    <row r="16" spans="1:13" ht="15" customHeight="1">
      <c r="A16" s="49" t="s">
        <v>52</v>
      </c>
      <c r="B16" s="18"/>
      <c r="C16" s="19"/>
      <c r="D16" s="46"/>
      <c r="E16" s="32">
        <f>barème2018</f>
        <v>0.54300000000000004</v>
      </c>
      <c r="F16" s="47">
        <f t="shared" si="1"/>
        <v>0</v>
      </c>
      <c r="H16" s="15" t="s">
        <v>17</v>
      </c>
      <c r="I16" s="15">
        <v>12</v>
      </c>
      <c r="J16" s="16"/>
      <c r="K16" s="16"/>
      <c r="L16" s="73"/>
      <c r="M16" s="73"/>
    </row>
    <row r="17" spans="1:13" ht="15" customHeight="1">
      <c r="A17" s="50" t="s">
        <v>53</v>
      </c>
      <c r="B17" s="21"/>
      <c r="C17" s="22"/>
      <c r="D17" s="32"/>
      <c r="E17" s="32"/>
      <c r="F17" s="36"/>
      <c r="H17" s="13" t="s">
        <v>16</v>
      </c>
      <c r="I17" s="13">
        <v>13</v>
      </c>
      <c r="J17" s="14"/>
      <c r="K17" s="14"/>
      <c r="L17" s="74"/>
      <c r="M17" s="74"/>
    </row>
    <row r="18" spans="1:13" ht="15" customHeight="1">
      <c r="A18" s="50" t="s">
        <v>54</v>
      </c>
      <c r="B18" s="21"/>
      <c r="C18" s="22"/>
      <c r="D18" s="32"/>
      <c r="E18" s="32"/>
      <c r="F18" s="36"/>
      <c r="H18" s="13" t="s">
        <v>13</v>
      </c>
      <c r="I18" s="13">
        <v>14</v>
      </c>
      <c r="J18" s="14"/>
      <c r="K18" s="14"/>
      <c r="L18" s="74"/>
      <c r="M18" s="74"/>
    </row>
    <row r="19" spans="1:13" ht="15" customHeight="1">
      <c r="A19" s="49" t="s">
        <v>55</v>
      </c>
      <c r="B19" s="18"/>
      <c r="C19" s="19"/>
      <c r="D19" s="46"/>
      <c r="E19" s="32">
        <f>barème2018</f>
        <v>0.54300000000000004</v>
      </c>
      <c r="F19" s="47">
        <f t="shared" ref="F19:F23" si="2">D19*E19</f>
        <v>0</v>
      </c>
      <c r="H19" s="15" t="s">
        <v>18</v>
      </c>
      <c r="I19" s="15">
        <v>15</v>
      </c>
      <c r="J19" s="16"/>
      <c r="K19" s="16"/>
      <c r="L19" s="73"/>
      <c r="M19" s="73"/>
    </row>
    <row r="20" spans="1:13" ht="15" customHeight="1">
      <c r="A20" s="49" t="s">
        <v>56</v>
      </c>
      <c r="B20" s="18"/>
      <c r="C20" s="19"/>
      <c r="D20" s="46"/>
      <c r="E20" s="32">
        <f>barème2018</f>
        <v>0.54300000000000004</v>
      </c>
      <c r="F20" s="47">
        <f t="shared" si="2"/>
        <v>0</v>
      </c>
      <c r="H20" s="15" t="s">
        <v>15</v>
      </c>
      <c r="I20" s="15">
        <v>16</v>
      </c>
      <c r="J20" s="16"/>
      <c r="K20" s="16"/>
      <c r="L20" s="73"/>
      <c r="M20" s="73"/>
    </row>
    <row r="21" spans="1:13" ht="15" customHeight="1">
      <c r="A21" s="49" t="s">
        <v>57</v>
      </c>
      <c r="B21" s="18"/>
      <c r="C21" s="19"/>
      <c r="D21" s="46"/>
      <c r="E21" s="32">
        <f>barème2018</f>
        <v>0.54300000000000004</v>
      </c>
      <c r="F21" s="47">
        <f t="shared" si="2"/>
        <v>0</v>
      </c>
      <c r="H21" s="15" t="s">
        <v>15</v>
      </c>
      <c r="I21" s="15">
        <v>17</v>
      </c>
      <c r="J21" s="16"/>
      <c r="K21" s="16"/>
      <c r="L21" s="73"/>
      <c r="M21" s="73"/>
    </row>
    <row r="22" spans="1:13" ht="15" customHeight="1">
      <c r="A22" s="49" t="s">
        <v>58</v>
      </c>
      <c r="B22" s="18"/>
      <c r="C22" s="19"/>
      <c r="D22" s="46"/>
      <c r="E22" s="32">
        <f>barème2018</f>
        <v>0.54300000000000004</v>
      </c>
      <c r="F22" s="47">
        <f t="shared" si="2"/>
        <v>0</v>
      </c>
      <c r="H22" s="15" t="s">
        <v>12</v>
      </c>
      <c r="I22" s="15">
        <v>18</v>
      </c>
      <c r="J22" s="16"/>
      <c r="K22" s="16"/>
      <c r="L22" s="73"/>
      <c r="M22" s="73"/>
    </row>
    <row r="23" spans="1:13" ht="15" customHeight="1">
      <c r="A23" s="49" t="s">
        <v>59</v>
      </c>
      <c r="B23" s="18"/>
      <c r="C23" s="19"/>
      <c r="D23" s="46"/>
      <c r="E23" s="32">
        <f>barème2018</f>
        <v>0.54300000000000004</v>
      </c>
      <c r="F23" s="47">
        <f t="shared" si="2"/>
        <v>0</v>
      </c>
      <c r="H23" s="15" t="s">
        <v>17</v>
      </c>
      <c r="I23" s="15">
        <v>19</v>
      </c>
      <c r="J23" s="16"/>
      <c r="K23" s="16"/>
      <c r="L23" s="73"/>
      <c r="M23" s="73"/>
    </row>
    <row r="24" spans="1:13" ht="15" customHeight="1">
      <c r="A24" s="50" t="s">
        <v>60</v>
      </c>
      <c r="B24" s="21"/>
      <c r="C24" s="22"/>
      <c r="D24" s="32"/>
      <c r="E24" s="32"/>
      <c r="F24" s="36"/>
      <c r="H24" s="13" t="s">
        <v>16</v>
      </c>
      <c r="I24" s="13">
        <v>20</v>
      </c>
      <c r="J24" s="14"/>
      <c r="K24" s="14"/>
      <c r="L24" s="74"/>
      <c r="M24" s="74"/>
    </row>
    <row r="25" spans="1:13" ht="15" customHeight="1">
      <c r="A25" s="50" t="s">
        <v>61</v>
      </c>
      <c r="B25" s="21"/>
      <c r="C25" s="22"/>
      <c r="D25" s="32"/>
      <c r="E25" s="32"/>
      <c r="F25" s="36"/>
      <c r="H25" s="13" t="s">
        <v>13</v>
      </c>
      <c r="I25" s="13">
        <v>21</v>
      </c>
      <c r="J25" s="14"/>
      <c r="K25" s="14"/>
      <c r="L25" s="74"/>
      <c r="M25" s="74"/>
    </row>
    <row r="26" spans="1:13" ht="15" customHeight="1">
      <c r="A26" s="49" t="s">
        <v>62</v>
      </c>
      <c r="E26" s="32">
        <f>barème2018</f>
        <v>0.54300000000000004</v>
      </c>
      <c r="F26" s="47">
        <f t="shared" ref="F26:F30" si="3">D26*E26</f>
        <v>0</v>
      </c>
      <c r="H26" s="15" t="s">
        <v>18</v>
      </c>
      <c r="I26" s="15">
        <v>22</v>
      </c>
      <c r="J26" s="16"/>
      <c r="K26" s="16"/>
      <c r="L26" s="73"/>
      <c r="M26" s="73"/>
    </row>
    <row r="27" spans="1:13" ht="15" customHeight="1">
      <c r="A27" s="49" t="s">
        <v>63</v>
      </c>
      <c r="B27" s="18"/>
      <c r="C27" s="19"/>
      <c r="D27" s="46"/>
      <c r="E27" s="32">
        <f>barème2018</f>
        <v>0.54300000000000004</v>
      </c>
      <c r="F27" s="47">
        <f t="shared" si="3"/>
        <v>0</v>
      </c>
      <c r="H27" s="15" t="s">
        <v>15</v>
      </c>
      <c r="I27" s="15">
        <v>23</v>
      </c>
      <c r="J27" s="16"/>
      <c r="K27" s="16"/>
      <c r="L27" s="73"/>
      <c r="M27" s="73"/>
    </row>
    <row r="28" spans="1:13" ht="15" customHeight="1">
      <c r="A28" s="49" t="s">
        <v>64</v>
      </c>
      <c r="B28" s="18"/>
      <c r="C28" s="19"/>
      <c r="D28" s="46"/>
      <c r="E28" s="32">
        <f>barème2018</f>
        <v>0.54300000000000004</v>
      </c>
      <c r="F28" s="47">
        <f t="shared" si="3"/>
        <v>0</v>
      </c>
      <c r="H28" s="15" t="s">
        <v>15</v>
      </c>
      <c r="I28" s="15">
        <v>24</v>
      </c>
      <c r="J28" s="16"/>
      <c r="K28" s="16"/>
      <c r="L28" s="73"/>
      <c r="M28" s="73"/>
    </row>
    <row r="29" spans="1:13" ht="15" customHeight="1">
      <c r="A29" s="49" t="s">
        <v>65</v>
      </c>
      <c r="B29" s="18"/>
      <c r="C29" s="19"/>
      <c r="D29" s="46"/>
      <c r="E29" s="32">
        <f>barème2018</f>
        <v>0.54300000000000004</v>
      </c>
      <c r="F29" s="47">
        <f t="shared" si="3"/>
        <v>0</v>
      </c>
      <c r="H29" s="15" t="s">
        <v>12</v>
      </c>
      <c r="I29" s="15">
        <v>25</v>
      </c>
      <c r="J29" s="16"/>
      <c r="K29" s="16"/>
      <c r="L29" s="73"/>
      <c r="M29" s="73"/>
    </row>
    <row r="30" spans="1:13" ht="15" customHeight="1">
      <c r="A30" s="49" t="s">
        <v>66</v>
      </c>
      <c r="B30" s="18"/>
      <c r="C30" s="19"/>
      <c r="D30" s="46"/>
      <c r="E30" s="32">
        <f>barème2018</f>
        <v>0.54300000000000004</v>
      </c>
      <c r="F30" s="47">
        <f t="shared" si="3"/>
        <v>0</v>
      </c>
      <c r="H30" s="15" t="s">
        <v>17</v>
      </c>
      <c r="I30" s="15">
        <v>26</v>
      </c>
      <c r="J30" s="16"/>
      <c r="K30" s="16"/>
      <c r="L30" s="73"/>
      <c r="M30" s="73"/>
    </row>
    <row r="31" spans="1:13" ht="15" customHeight="1">
      <c r="A31" s="50" t="s">
        <v>67</v>
      </c>
      <c r="B31" s="21"/>
      <c r="C31" s="22"/>
      <c r="D31" s="32"/>
      <c r="E31" s="32"/>
      <c r="F31" s="36"/>
      <c r="H31" s="13" t="s">
        <v>16</v>
      </c>
      <c r="I31" s="13">
        <v>27</v>
      </c>
      <c r="J31" s="14"/>
      <c r="K31" s="14"/>
      <c r="L31" s="74"/>
      <c r="M31" s="74"/>
    </row>
    <row r="32" spans="1:13" ht="15" customHeight="1">
      <c r="A32" s="50" t="s">
        <v>68</v>
      </c>
      <c r="B32" s="21"/>
      <c r="C32" s="22"/>
      <c r="D32" s="32"/>
      <c r="E32" s="32"/>
      <c r="F32" s="36"/>
      <c r="H32" s="13" t="s">
        <v>13</v>
      </c>
      <c r="I32" s="13">
        <v>28</v>
      </c>
      <c r="J32" s="14"/>
      <c r="K32" s="14"/>
      <c r="L32" s="74"/>
      <c r="M32" s="74"/>
    </row>
    <row r="33" spans="1:13" ht="15" customHeight="1">
      <c r="A33" s="49" t="s">
        <v>69</v>
      </c>
      <c r="B33" s="18"/>
      <c r="C33" s="19"/>
      <c r="D33" s="46"/>
      <c r="E33" s="32">
        <f>barème2018</f>
        <v>0.54300000000000004</v>
      </c>
      <c r="F33" s="47">
        <f t="shared" ref="F33:F34" si="4">D33*E33</f>
        <v>0</v>
      </c>
      <c r="H33" s="15" t="s">
        <v>18</v>
      </c>
      <c r="I33" s="15">
        <v>29</v>
      </c>
      <c r="J33" s="16"/>
      <c r="K33" s="16"/>
      <c r="L33" s="73"/>
      <c r="M33" s="73"/>
    </row>
    <row r="34" spans="1:13" ht="15" customHeight="1">
      <c r="A34" s="49" t="s">
        <v>70</v>
      </c>
      <c r="B34" s="18"/>
      <c r="C34" s="19"/>
      <c r="D34" s="46"/>
      <c r="E34" s="32">
        <f>barème2018</f>
        <v>0.54300000000000004</v>
      </c>
      <c r="F34" s="47">
        <f t="shared" si="4"/>
        <v>0</v>
      </c>
      <c r="H34" s="15" t="s">
        <v>15</v>
      </c>
      <c r="I34" s="15">
        <v>30</v>
      </c>
      <c r="J34" s="16"/>
      <c r="K34" s="16"/>
      <c r="L34" s="73"/>
      <c r="M34" s="73"/>
    </row>
    <row r="35" spans="1:13" ht="15" customHeight="1">
      <c r="A35" s="49" t="s">
        <v>71</v>
      </c>
      <c r="B35" s="18"/>
      <c r="C35" s="19"/>
      <c r="D35" s="46"/>
      <c r="E35" s="32"/>
      <c r="F35" s="47"/>
      <c r="H35" s="15" t="s">
        <v>15</v>
      </c>
      <c r="I35" s="15">
        <v>31</v>
      </c>
      <c r="J35" s="16"/>
      <c r="K35" s="16"/>
      <c r="L35" s="73"/>
      <c r="M35" s="73"/>
    </row>
    <row r="36" spans="1:13">
      <c r="A36" s="28"/>
      <c r="B36" s="29" t="s">
        <v>30</v>
      </c>
      <c r="C36" s="30"/>
      <c r="D36" s="33"/>
      <c r="E36" s="33"/>
      <c r="F36" s="38">
        <f>SUM(F5:F33)</f>
        <v>0</v>
      </c>
      <c r="H36" s="48"/>
      <c r="I36" s="48"/>
      <c r="J36" s="48"/>
      <c r="K36" s="48"/>
      <c r="L36" s="75">
        <f>SUM(L6:L34)</f>
        <v>0</v>
      </c>
      <c r="M36" s="75">
        <f>SUM(M6:M34)</f>
        <v>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A34" sqref="A34:XFD34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5" t="s">
        <v>72</v>
      </c>
      <c r="B2" s="134"/>
      <c r="C2" s="134"/>
      <c r="D2" s="134"/>
      <c r="E2" s="134"/>
      <c r="F2" s="134"/>
      <c r="G2" s="4"/>
      <c r="H2" s="135" t="s">
        <v>72</v>
      </c>
      <c r="I2" s="134"/>
      <c r="J2" s="134"/>
      <c r="K2" s="134"/>
      <c r="L2" s="134"/>
      <c r="M2" s="13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1" t="s">
        <v>41</v>
      </c>
      <c r="B5" s="52"/>
      <c r="C5" s="53"/>
      <c r="D5" s="54"/>
      <c r="E5" s="54">
        <f t="shared" ref="E5:E33" si="0">barème2018</f>
        <v>0.54300000000000004</v>
      </c>
      <c r="F5" s="55">
        <f t="shared" ref="F5:F6" si="1">D5*E5</f>
        <v>0</v>
      </c>
      <c r="H5" s="57" t="s">
        <v>12</v>
      </c>
      <c r="I5" s="57">
        <v>1</v>
      </c>
      <c r="J5" s="58"/>
      <c r="K5" s="58"/>
      <c r="L5" s="77"/>
      <c r="M5" s="77"/>
    </row>
    <row r="6" spans="1:13" ht="15" customHeight="1">
      <c r="A6" s="49" t="s">
        <v>42</v>
      </c>
      <c r="B6" s="18"/>
      <c r="C6" s="19"/>
      <c r="D6" s="46"/>
      <c r="E6" s="32">
        <f t="shared" si="0"/>
        <v>0.54300000000000004</v>
      </c>
      <c r="F6" s="47">
        <f t="shared" si="1"/>
        <v>0</v>
      </c>
      <c r="H6" s="15" t="s">
        <v>17</v>
      </c>
      <c r="I6" s="15">
        <v>2</v>
      </c>
      <c r="J6" s="16"/>
      <c r="K6" s="16"/>
      <c r="L6" s="73"/>
      <c r="M6" s="73"/>
    </row>
    <row r="7" spans="1:13" ht="15" customHeight="1">
      <c r="A7" s="50" t="s">
        <v>43</v>
      </c>
      <c r="B7" s="21"/>
      <c r="C7" s="22"/>
      <c r="D7" s="32"/>
      <c r="E7" s="32">
        <f t="shared" si="0"/>
        <v>0.54300000000000004</v>
      </c>
      <c r="F7" s="36"/>
      <c r="H7" s="13" t="s">
        <v>16</v>
      </c>
      <c r="I7" s="13">
        <v>3</v>
      </c>
      <c r="J7" s="14"/>
      <c r="K7" s="14"/>
      <c r="L7" s="74"/>
      <c r="M7" s="74"/>
    </row>
    <row r="8" spans="1:13" ht="15" customHeight="1">
      <c r="A8" s="50" t="s">
        <v>44</v>
      </c>
      <c r="B8" s="21"/>
      <c r="C8" s="22"/>
      <c r="D8" s="32"/>
      <c r="E8" s="32">
        <f t="shared" si="0"/>
        <v>0.54300000000000004</v>
      </c>
      <c r="F8" s="36"/>
      <c r="H8" s="13" t="s">
        <v>13</v>
      </c>
      <c r="I8" s="13">
        <v>4</v>
      </c>
      <c r="J8" s="14"/>
      <c r="K8" s="14"/>
      <c r="L8" s="74"/>
      <c r="M8" s="74"/>
    </row>
    <row r="9" spans="1:13" ht="15" customHeight="1">
      <c r="A9" s="49" t="s">
        <v>45</v>
      </c>
      <c r="B9" s="18"/>
      <c r="C9" s="19"/>
      <c r="D9" s="46"/>
      <c r="E9" s="32">
        <f t="shared" si="0"/>
        <v>0.54300000000000004</v>
      </c>
      <c r="F9" s="47">
        <f t="shared" ref="F9:F13" si="2">D9*E9</f>
        <v>0</v>
      </c>
      <c r="H9" s="15" t="s">
        <v>18</v>
      </c>
      <c r="I9" s="15">
        <v>5</v>
      </c>
      <c r="J9" s="16"/>
      <c r="K9" s="16"/>
      <c r="L9" s="73"/>
      <c r="M9" s="73"/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f t="shared" si="2"/>
        <v>0</v>
      </c>
      <c r="H10" s="15" t="s">
        <v>15</v>
      </c>
      <c r="I10" s="15">
        <v>6</v>
      </c>
      <c r="J10" s="16"/>
      <c r="K10" s="16"/>
      <c r="L10" s="73"/>
      <c r="M10" s="73"/>
    </row>
    <row r="11" spans="1:13" ht="15" customHeight="1">
      <c r="A11" s="49" t="s">
        <v>47</v>
      </c>
      <c r="B11" s="18"/>
      <c r="C11" s="19"/>
      <c r="D11" s="46"/>
      <c r="E11" s="32">
        <f t="shared" si="0"/>
        <v>0.54300000000000004</v>
      </c>
      <c r="F11" s="47">
        <f t="shared" si="2"/>
        <v>0</v>
      </c>
      <c r="H11" s="15" t="s">
        <v>15</v>
      </c>
      <c r="I11" s="15">
        <v>7</v>
      </c>
      <c r="J11" s="16"/>
      <c r="K11" s="16"/>
      <c r="L11" s="73"/>
      <c r="M11" s="73"/>
    </row>
    <row r="12" spans="1:13" ht="15" customHeight="1">
      <c r="A12" s="49" t="s">
        <v>48</v>
      </c>
      <c r="B12" s="18"/>
      <c r="C12" s="19"/>
      <c r="D12" s="46"/>
      <c r="E12" s="32">
        <f t="shared" si="0"/>
        <v>0.54300000000000004</v>
      </c>
      <c r="F12" s="47">
        <f t="shared" si="2"/>
        <v>0</v>
      </c>
      <c r="H12" s="15" t="s">
        <v>12</v>
      </c>
      <c r="I12" s="15">
        <v>8</v>
      </c>
      <c r="J12" s="16"/>
      <c r="K12" s="16"/>
      <c r="L12" s="73"/>
      <c r="M12" s="73"/>
    </row>
    <row r="13" spans="1:13" ht="15" customHeight="1">
      <c r="A13" s="49" t="s">
        <v>49</v>
      </c>
      <c r="B13" s="18"/>
      <c r="C13" s="19"/>
      <c r="D13" s="46"/>
      <c r="E13" s="32">
        <f t="shared" si="0"/>
        <v>0.54300000000000004</v>
      </c>
      <c r="F13" s="47">
        <f t="shared" si="2"/>
        <v>0</v>
      </c>
      <c r="H13" s="15" t="s">
        <v>17</v>
      </c>
      <c r="I13" s="15">
        <v>9</v>
      </c>
      <c r="J13" s="16"/>
      <c r="K13" s="16"/>
      <c r="L13" s="73"/>
      <c r="M13" s="73"/>
    </row>
    <row r="14" spans="1:13" ht="15" customHeight="1">
      <c r="A14" s="50" t="s">
        <v>50</v>
      </c>
      <c r="B14" s="21"/>
      <c r="C14" s="22"/>
      <c r="D14" s="32"/>
      <c r="E14" s="32">
        <f t="shared" si="0"/>
        <v>0.54300000000000004</v>
      </c>
      <c r="F14" s="36"/>
      <c r="H14" s="13" t="s">
        <v>16</v>
      </c>
      <c r="I14" s="13">
        <v>10</v>
      </c>
      <c r="J14" s="14"/>
      <c r="K14" s="14"/>
      <c r="L14" s="74"/>
      <c r="M14" s="74"/>
    </row>
    <row r="15" spans="1:13" ht="15" customHeight="1">
      <c r="A15" s="51" t="s">
        <v>51</v>
      </c>
      <c r="B15" s="52"/>
      <c r="C15" s="53"/>
      <c r="D15" s="54"/>
      <c r="E15" s="54">
        <f t="shared" si="0"/>
        <v>0.54300000000000004</v>
      </c>
      <c r="F15" s="55"/>
      <c r="H15" s="57" t="s">
        <v>13</v>
      </c>
      <c r="I15" s="57">
        <v>11</v>
      </c>
      <c r="J15" s="58"/>
      <c r="K15" s="58"/>
      <c r="L15" s="77"/>
      <c r="M15" s="77"/>
    </row>
    <row r="16" spans="1:13" ht="15" customHeight="1">
      <c r="A16" s="49" t="s">
        <v>52</v>
      </c>
      <c r="B16" s="18"/>
      <c r="C16" s="19"/>
      <c r="D16" s="46"/>
      <c r="E16" s="32">
        <f t="shared" si="0"/>
        <v>0.54300000000000004</v>
      </c>
      <c r="F16" s="47">
        <f t="shared" ref="F16:F20" si="3">D16*E16</f>
        <v>0</v>
      </c>
      <c r="H16" s="15" t="s">
        <v>18</v>
      </c>
      <c r="I16" s="15">
        <v>12</v>
      </c>
      <c r="J16" s="16"/>
      <c r="K16" s="16"/>
      <c r="L16" s="73"/>
      <c r="M16" s="73"/>
    </row>
    <row r="17" spans="1:13" ht="15" customHeight="1">
      <c r="A17" s="49" t="s">
        <v>53</v>
      </c>
      <c r="B17" s="18"/>
      <c r="C17" s="19"/>
      <c r="D17" s="46"/>
      <c r="E17" s="32">
        <f t="shared" si="0"/>
        <v>0.54300000000000004</v>
      </c>
      <c r="F17" s="47">
        <f t="shared" si="3"/>
        <v>0</v>
      </c>
      <c r="H17" s="15" t="s">
        <v>15</v>
      </c>
      <c r="I17" s="15">
        <v>13</v>
      </c>
      <c r="J17" s="16"/>
      <c r="K17" s="16"/>
      <c r="L17" s="73"/>
      <c r="M17" s="73"/>
    </row>
    <row r="18" spans="1:13" ht="15" customHeight="1">
      <c r="A18" s="49" t="s">
        <v>54</v>
      </c>
      <c r="B18" s="18"/>
      <c r="C18" s="19"/>
      <c r="D18" s="46"/>
      <c r="E18" s="32">
        <f t="shared" si="0"/>
        <v>0.54300000000000004</v>
      </c>
      <c r="F18" s="47">
        <f t="shared" si="3"/>
        <v>0</v>
      </c>
      <c r="H18" s="15" t="s">
        <v>15</v>
      </c>
      <c r="I18" s="15">
        <v>14</v>
      </c>
      <c r="J18" s="16"/>
      <c r="K18" s="16"/>
      <c r="L18" s="73"/>
      <c r="M18" s="73"/>
    </row>
    <row r="19" spans="1:13" ht="15" customHeight="1">
      <c r="A19" s="49" t="s">
        <v>55</v>
      </c>
      <c r="B19" s="18"/>
      <c r="C19" s="19"/>
      <c r="D19" s="46"/>
      <c r="E19" s="32">
        <f t="shared" si="0"/>
        <v>0.54300000000000004</v>
      </c>
      <c r="F19" s="47">
        <f t="shared" si="3"/>
        <v>0</v>
      </c>
      <c r="H19" s="15" t="s">
        <v>12</v>
      </c>
      <c r="I19" s="15">
        <v>15</v>
      </c>
      <c r="J19" s="16"/>
      <c r="K19" s="16"/>
      <c r="L19" s="73"/>
      <c r="M19" s="73"/>
    </row>
    <row r="20" spans="1:13" ht="15" customHeight="1">
      <c r="A20" s="49" t="s">
        <v>56</v>
      </c>
      <c r="B20" s="18"/>
      <c r="C20" s="19"/>
      <c r="D20" s="46"/>
      <c r="E20" s="32">
        <f t="shared" si="0"/>
        <v>0.54300000000000004</v>
      </c>
      <c r="F20" s="47">
        <f t="shared" si="3"/>
        <v>0</v>
      </c>
      <c r="H20" s="15" t="s">
        <v>17</v>
      </c>
      <c r="I20" s="15">
        <v>16</v>
      </c>
      <c r="J20" s="16"/>
      <c r="K20" s="16"/>
      <c r="L20" s="73"/>
      <c r="M20" s="73"/>
    </row>
    <row r="21" spans="1:13" ht="15" customHeight="1">
      <c r="A21" s="50" t="s">
        <v>57</v>
      </c>
      <c r="B21" s="21"/>
      <c r="C21" s="22"/>
      <c r="D21" s="32"/>
      <c r="E21" s="32">
        <f t="shared" si="0"/>
        <v>0.54300000000000004</v>
      </c>
      <c r="F21" s="36"/>
      <c r="H21" s="13" t="s">
        <v>16</v>
      </c>
      <c r="I21" s="13">
        <v>17</v>
      </c>
      <c r="J21" s="14"/>
      <c r="K21" s="14"/>
      <c r="L21" s="74"/>
      <c r="M21" s="74"/>
    </row>
    <row r="22" spans="1:13" ht="15" customHeight="1">
      <c r="A22" s="50" t="s">
        <v>58</v>
      </c>
      <c r="B22" s="21"/>
      <c r="C22" s="22"/>
      <c r="D22" s="32"/>
      <c r="E22" s="32">
        <f t="shared" si="0"/>
        <v>0.54300000000000004</v>
      </c>
      <c r="F22" s="36"/>
      <c r="H22" s="13" t="s">
        <v>13</v>
      </c>
      <c r="I22" s="13">
        <v>18</v>
      </c>
      <c r="J22" s="14"/>
      <c r="K22" s="14"/>
      <c r="L22" s="74"/>
      <c r="M22" s="74"/>
    </row>
    <row r="23" spans="1:13" ht="15" customHeight="1">
      <c r="A23" s="49" t="s">
        <v>59</v>
      </c>
      <c r="B23" s="18"/>
      <c r="C23" s="19"/>
      <c r="D23" s="46"/>
      <c r="E23" s="32">
        <f t="shared" si="0"/>
        <v>0.54300000000000004</v>
      </c>
      <c r="F23" s="47">
        <f t="shared" ref="F23:F27" si="4">D23*E23</f>
        <v>0</v>
      </c>
      <c r="H23" s="15" t="s">
        <v>18</v>
      </c>
      <c r="I23" s="15">
        <v>19</v>
      </c>
      <c r="J23" s="16"/>
      <c r="K23" s="16"/>
      <c r="L23" s="73"/>
      <c r="M23" s="73"/>
    </row>
    <row r="24" spans="1:13" ht="15" customHeight="1">
      <c r="A24" s="49" t="s">
        <v>60</v>
      </c>
      <c r="B24" s="18"/>
      <c r="C24" s="19"/>
      <c r="D24" s="46"/>
      <c r="E24" s="32">
        <f t="shared" si="0"/>
        <v>0.54300000000000004</v>
      </c>
      <c r="F24" s="47">
        <f t="shared" si="4"/>
        <v>0</v>
      </c>
      <c r="H24" s="15" t="s">
        <v>15</v>
      </c>
      <c r="I24" s="15">
        <v>20</v>
      </c>
      <c r="J24" s="16"/>
      <c r="K24" s="16"/>
      <c r="L24" s="73"/>
      <c r="M24" s="73"/>
    </row>
    <row r="25" spans="1:13" ht="15" customHeight="1">
      <c r="A25" s="49" t="s">
        <v>61</v>
      </c>
      <c r="B25" s="18"/>
      <c r="C25" s="19"/>
      <c r="D25" s="46"/>
      <c r="E25" s="32">
        <f t="shared" si="0"/>
        <v>0.54300000000000004</v>
      </c>
      <c r="F25" s="47">
        <f t="shared" si="4"/>
        <v>0</v>
      </c>
      <c r="H25" s="15" t="s">
        <v>15</v>
      </c>
      <c r="I25" s="15">
        <v>21</v>
      </c>
      <c r="J25" s="16"/>
      <c r="K25" s="16"/>
      <c r="L25" s="73"/>
      <c r="M25" s="73"/>
    </row>
    <row r="26" spans="1:13" ht="15" customHeight="1">
      <c r="A26" s="49" t="s">
        <v>62</v>
      </c>
      <c r="B26" s="18"/>
      <c r="C26" s="19"/>
      <c r="D26" s="46"/>
      <c r="E26" s="32">
        <f t="shared" si="0"/>
        <v>0.54300000000000004</v>
      </c>
      <c r="F26" s="47">
        <f t="shared" si="4"/>
        <v>0</v>
      </c>
      <c r="H26" s="15" t="s">
        <v>12</v>
      </c>
      <c r="I26" s="15">
        <v>22</v>
      </c>
      <c r="J26" s="16"/>
      <c r="K26" s="16"/>
      <c r="L26" s="73"/>
      <c r="M26" s="73"/>
    </row>
    <row r="27" spans="1:13" ht="15" customHeight="1">
      <c r="A27" s="49" t="s">
        <v>63</v>
      </c>
      <c r="B27" s="18"/>
      <c r="C27" s="19"/>
      <c r="D27" s="46"/>
      <c r="E27" s="32">
        <f t="shared" si="0"/>
        <v>0.54300000000000004</v>
      </c>
      <c r="F27" s="47">
        <f t="shared" si="4"/>
        <v>0</v>
      </c>
      <c r="H27" s="15" t="s">
        <v>17</v>
      </c>
      <c r="I27" s="15">
        <v>23</v>
      </c>
      <c r="J27" s="16"/>
      <c r="K27" s="16"/>
      <c r="L27" s="73"/>
      <c r="M27" s="73"/>
    </row>
    <row r="28" spans="1:13" ht="15" customHeight="1">
      <c r="A28" s="50" t="s">
        <v>64</v>
      </c>
      <c r="B28" s="21"/>
      <c r="C28" s="22"/>
      <c r="D28" s="32"/>
      <c r="E28" s="32">
        <f t="shared" si="0"/>
        <v>0.54300000000000004</v>
      </c>
      <c r="F28" s="36"/>
      <c r="H28" s="13" t="s">
        <v>16</v>
      </c>
      <c r="I28" s="13">
        <v>24</v>
      </c>
      <c r="J28" s="14"/>
      <c r="K28" s="14"/>
      <c r="L28" s="74"/>
      <c r="M28" s="74"/>
    </row>
    <row r="29" spans="1:13" ht="15" customHeight="1">
      <c r="A29" s="50" t="s">
        <v>65</v>
      </c>
      <c r="B29" s="21"/>
      <c r="C29" s="22"/>
      <c r="D29" s="32"/>
      <c r="E29" s="32">
        <f t="shared" si="0"/>
        <v>0.54300000000000004</v>
      </c>
      <c r="F29" s="36"/>
      <c r="H29" s="13" t="s">
        <v>13</v>
      </c>
      <c r="I29" s="13">
        <v>25</v>
      </c>
      <c r="J29" s="14"/>
      <c r="K29" s="14"/>
      <c r="L29" s="74"/>
      <c r="M29" s="74"/>
    </row>
    <row r="30" spans="1:13" ht="15" customHeight="1">
      <c r="A30" s="49" t="s">
        <v>66</v>
      </c>
      <c r="B30" s="18"/>
      <c r="C30" s="19"/>
      <c r="D30" s="46"/>
      <c r="E30" s="32">
        <f t="shared" si="0"/>
        <v>0.54300000000000004</v>
      </c>
      <c r="F30" s="47">
        <f>D30*E30</f>
        <v>0</v>
      </c>
      <c r="H30" s="15" t="s">
        <v>18</v>
      </c>
      <c r="I30" s="15">
        <v>26</v>
      </c>
      <c r="J30" s="16"/>
      <c r="K30" s="16"/>
      <c r="L30" s="73"/>
      <c r="M30" s="73"/>
    </row>
    <row r="31" spans="1:13" ht="15" customHeight="1">
      <c r="A31" s="49" t="s">
        <v>67</v>
      </c>
      <c r="B31" s="18"/>
      <c r="C31" s="19"/>
      <c r="D31" s="46"/>
      <c r="E31" s="32">
        <f t="shared" si="0"/>
        <v>0.54300000000000004</v>
      </c>
      <c r="F31" s="47">
        <f t="shared" ref="F31:F33" si="5">D31*E31</f>
        <v>0</v>
      </c>
      <c r="H31" s="15" t="s">
        <v>15</v>
      </c>
      <c r="I31" s="15">
        <v>27</v>
      </c>
      <c r="J31" s="16"/>
      <c r="K31" s="16"/>
      <c r="L31" s="73"/>
      <c r="M31" s="73"/>
    </row>
    <row r="32" spans="1:13" ht="15" customHeight="1">
      <c r="A32" s="49" t="s">
        <v>68</v>
      </c>
      <c r="B32" s="18"/>
      <c r="C32" s="19"/>
      <c r="D32" s="46"/>
      <c r="E32" s="32">
        <f t="shared" si="0"/>
        <v>0.54300000000000004</v>
      </c>
      <c r="F32" s="47">
        <f t="shared" si="5"/>
        <v>0</v>
      </c>
      <c r="H32" s="15" t="s">
        <v>15</v>
      </c>
      <c r="I32" s="15">
        <v>28</v>
      </c>
      <c r="J32" s="16"/>
      <c r="K32" s="16"/>
      <c r="L32" s="73"/>
      <c r="M32" s="73"/>
    </row>
    <row r="33" spans="1:13" ht="15" customHeight="1">
      <c r="A33" s="49" t="s">
        <v>69</v>
      </c>
      <c r="B33" s="18"/>
      <c r="C33" s="19"/>
      <c r="D33" s="46"/>
      <c r="E33" s="32">
        <f t="shared" si="0"/>
        <v>0.54300000000000004</v>
      </c>
      <c r="F33" s="47">
        <f t="shared" si="5"/>
        <v>0</v>
      </c>
      <c r="H33" s="15" t="s">
        <v>12</v>
      </c>
      <c r="I33" s="15">
        <v>29</v>
      </c>
      <c r="J33" s="16"/>
      <c r="K33" s="16"/>
      <c r="L33" s="73"/>
      <c r="M33" s="73"/>
    </row>
    <row r="34" spans="1:13" ht="15" customHeight="1">
      <c r="A34" s="49" t="s">
        <v>70</v>
      </c>
      <c r="B34" s="18"/>
      <c r="C34" s="19"/>
      <c r="D34" s="46"/>
      <c r="E34" s="32"/>
      <c r="F34" s="47"/>
      <c r="H34" s="15" t="s">
        <v>17</v>
      </c>
      <c r="I34" s="15">
        <v>30</v>
      </c>
      <c r="J34" s="16"/>
      <c r="K34" s="16"/>
      <c r="L34" s="73"/>
      <c r="M34" s="73"/>
    </row>
    <row r="35" spans="1:13">
      <c r="A35" s="28"/>
      <c r="B35" s="29" t="s">
        <v>30</v>
      </c>
      <c r="C35" s="30"/>
      <c r="D35" s="33"/>
      <c r="E35" s="33"/>
      <c r="F35" s="38">
        <f>SUM(F5:F33)</f>
        <v>0</v>
      </c>
      <c r="H35" s="56"/>
      <c r="I35" s="56"/>
      <c r="J35" s="56"/>
      <c r="K35" s="56"/>
      <c r="L35" s="72">
        <f>SUM(L6:L33)</f>
        <v>0</v>
      </c>
      <c r="M35" s="72">
        <f>SUM(M6:M33)</f>
        <v>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A3" sqref="A3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3" t="s">
        <v>11</v>
      </c>
      <c r="B2" s="134"/>
      <c r="C2" s="134"/>
      <c r="D2" s="134"/>
      <c r="E2" s="134"/>
      <c r="F2" s="134"/>
      <c r="G2" s="4"/>
      <c r="H2" s="133" t="s">
        <v>11</v>
      </c>
      <c r="I2" s="134"/>
      <c r="J2" s="134"/>
      <c r="K2" s="134"/>
      <c r="L2" s="134"/>
      <c r="M2" s="13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0" t="s">
        <v>41</v>
      </c>
      <c r="B5" s="21"/>
      <c r="C5" s="22"/>
      <c r="D5" s="32"/>
      <c r="E5" s="32">
        <f t="shared" ref="E5:E34" si="0">barème2018</f>
        <v>0.54300000000000004</v>
      </c>
      <c r="F5" s="36">
        <v>0</v>
      </c>
      <c r="H5" s="13" t="s">
        <v>16</v>
      </c>
      <c r="I5" s="13">
        <v>1</v>
      </c>
      <c r="J5" s="14"/>
      <c r="K5" s="14"/>
      <c r="L5" s="74"/>
      <c r="M5" s="74"/>
    </row>
    <row r="6" spans="1:13" ht="15" customHeight="1">
      <c r="A6" s="50" t="s">
        <v>42</v>
      </c>
      <c r="B6" s="21"/>
      <c r="C6" s="22"/>
      <c r="D6" s="32"/>
      <c r="E6" s="32">
        <f t="shared" si="0"/>
        <v>0.54300000000000004</v>
      </c>
      <c r="F6" s="36">
        <v>0</v>
      </c>
      <c r="H6" s="13" t="s">
        <v>13</v>
      </c>
      <c r="I6" s="13">
        <v>2</v>
      </c>
      <c r="J6" s="14"/>
      <c r="K6" s="14"/>
      <c r="L6" s="74"/>
      <c r="M6" s="74"/>
    </row>
    <row r="7" spans="1:13" ht="15" customHeight="1">
      <c r="A7" s="49" t="s">
        <v>43</v>
      </c>
      <c r="B7" s="18"/>
      <c r="C7" s="19"/>
      <c r="D7" s="46"/>
      <c r="E7" s="32">
        <f t="shared" si="0"/>
        <v>0.54300000000000004</v>
      </c>
      <c r="F7" s="47">
        <v>0</v>
      </c>
      <c r="H7" s="15" t="s">
        <v>18</v>
      </c>
      <c r="I7" s="15">
        <v>3</v>
      </c>
      <c r="J7" s="16"/>
      <c r="K7" s="16"/>
      <c r="L7" s="73"/>
      <c r="M7" s="73"/>
    </row>
    <row r="8" spans="1:13" ht="15" customHeight="1">
      <c r="A8" s="49" t="s">
        <v>44</v>
      </c>
      <c r="B8" s="18"/>
      <c r="C8" s="19"/>
      <c r="D8" s="46"/>
      <c r="E8" s="32">
        <f t="shared" si="0"/>
        <v>0.54300000000000004</v>
      </c>
      <c r="F8" s="47">
        <f>D8*E8</f>
        <v>0</v>
      </c>
      <c r="H8" s="15" t="s">
        <v>15</v>
      </c>
      <c r="I8" s="15">
        <v>4</v>
      </c>
      <c r="J8" s="16"/>
      <c r="K8" s="16"/>
      <c r="L8" s="73"/>
      <c r="M8" s="73"/>
    </row>
    <row r="9" spans="1:13" ht="15" customHeight="1">
      <c r="A9" s="49" t="s">
        <v>45</v>
      </c>
      <c r="B9" s="18"/>
      <c r="C9" s="19"/>
      <c r="D9" s="46"/>
      <c r="E9" s="32">
        <f t="shared" si="0"/>
        <v>0.54300000000000004</v>
      </c>
      <c r="F9" s="47">
        <v>0</v>
      </c>
      <c r="H9" s="15" t="s">
        <v>15</v>
      </c>
      <c r="I9" s="15">
        <v>5</v>
      </c>
      <c r="J9" s="16"/>
      <c r="K9" s="16"/>
      <c r="L9" s="73"/>
      <c r="M9" s="73"/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v>0</v>
      </c>
      <c r="H10" s="15" t="s">
        <v>12</v>
      </c>
      <c r="I10" s="15">
        <v>6</v>
      </c>
      <c r="J10" s="16"/>
      <c r="K10" s="16"/>
      <c r="L10" s="73"/>
      <c r="M10" s="73"/>
    </row>
    <row r="11" spans="1:13" ht="15" customHeight="1">
      <c r="A11" s="49" t="s">
        <v>47</v>
      </c>
      <c r="B11" s="18"/>
      <c r="C11" s="19"/>
      <c r="D11" s="46"/>
      <c r="E11" s="32">
        <f t="shared" si="0"/>
        <v>0.54300000000000004</v>
      </c>
      <c r="F11" s="47">
        <f>D11*E11</f>
        <v>0</v>
      </c>
      <c r="H11" s="15" t="s">
        <v>17</v>
      </c>
      <c r="I11" s="15">
        <v>7</v>
      </c>
      <c r="J11" s="16"/>
      <c r="K11" s="16"/>
      <c r="L11" s="73"/>
      <c r="M11" s="73"/>
    </row>
    <row r="12" spans="1:13" ht="15" customHeight="1">
      <c r="A12" s="50" t="s">
        <v>48</v>
      </c>
      <c r="B12" s="21"/>
      <c r="C12" s="22"/>
      <c r="D12" s="32"/>
      <c r="E12" s="32">
        <f t="shared" si="0"/>
        <v>0.54300000000000004</v>
      </c>
      <c r="F12" s="36">
        <v>0</v>
      </c>
      <c r="H12" s="13" t="s">
        <v>16</v>
      </c>
      <c r="I12" s="13">
        <v>8</v>
      </c>
      <c r="J12" s="14"/>
      <c r="K12" s="14"/>
      <c r="L12" s="74"/>
      <c r="M12" s="74"/>
    </row>
    <row r="13" spans="1:13" ht="15" customHeight="1">
      <c r="A13" s="50" t="s">
        <v>49</v>
      </c>
      <c r="B13" s="21"/>
      <c r="C13" s="22"/>
      <c r="D13" s="32"/>
      <c r="E13" s="32">
        <f t="shared" si="0"/>
        <v>0.54300000000000004</v>
      </c>
      <c r="F13" s="36">
        <v>0</v>
      </c>
      <c r="H13" s="13" t="s">
        <v>13</v>
      </c>
      <c r="I13" s="13">
        <v>9</v>
      </c>
      <c r="J13" s="14"/>
      <c r="K13" s="14"/>
      <c r="L13" s="74"/>
      <c r="M13" s="74"/>
    </row>
    <row r="14" spans="1:13" ht="15" customHeight="1">
      <c r="A14" s="49" t="s">
        <v>50</v>
      </c>
      <c r="B14" s="18"/>
      <c r="C14" s="19"/>
      <c r="D14" s="46"/>
      <c r="E14" s="32">
        <f t="shared" si="0"/>
        <v>0.54300000000000004</v>
      </c>
      <c r="F14" s="47">
        <f>D14*E14</f>
        <v>0</v>
      </c>
      <c r="H14" s="15" t="s">
        <v>18</v>
      </c>
      <c r="I14" s="15">
        <v>10</v>
      </c>
      <c r="J14" s="16"/>
      <c r="K14" s="16"/>
      <c r="L14" s="73"/>
      <c r="M14" s="73"/>
    </row>
    <row r="15" spans="1:13" ht="15" customHeight="1">
      <c r="A15" s="49" t="s">
        <v>51</v>
      </c>
      <c r="B15" s="18"/>
      <c r="C15" s="19"/>
      <c r="D15" s="46"/>
      <c r="E15" s="32">
        <f t="shared" si="0"/>
        <v>0.54300000000000004</v>
      </c>
      <c r="F15" s="47">
        <v>0</v>
      </c>
      <c r="H15" s="15" t="s">
        <v>15</v>
      </c>
      <c r="I15" s="15">
        <v>11</v>
      </c>
      <c r="J15" s="16"/>
      <c r="K15" s="16"/>
      <c r="L15" s="73"/>
      <c r="M15" s="73"/>
    </row>
    <row r="16" spans="1:13" ht="15" customHeight="1">
      <c r="A16" s="49" t="s">
        <v>52</v>
      </c>
      <c r="B16" s="18"/>
      <c r="C16" s="19"/>
      <c r="D16" s="46"/>
      <c r="E16" s="32">
        <f t="shared" si="0"/>
        <v>0.54300000000000004</v>
      </c>
      <c r="F16" s="47">
        <v>0</v>
      </c>
      <c r="H16" s="15" t="s">
        <v>15</v>
      </c>
      <c r="I16" s="15">
        <v>12</v>
      </c>
      <c r="J16" s="16"/>
      <c r="K16" s="16"/>
      <c r="L16" s="73"/>
      <c r="M16" s="73"/>
    </row>
    <row r="17" spans="1:13" ht="15" customHeight="1">
      <c r="A17" s="49" t="s">
        <v>53</v>
      </c>
      <c r="B17" s="11"/>
      <c r="C17" s="12"/>
      <c r="D17" s="80"/>
      <c r="E17" s="32">
        <f t="shared" si="0"/>
        <v>0.54300000000000004</v>
      </c>
      <c r="F17" s="47">
        <v>0</v>
      </c>
      <c r="H17" s="15" t="s">
        <v>12</v>
      </c>
      <c r="I17" s="15">
        <v>13</v>
      </c>
      <c r="J17" s="16"/>
      <c r="K17" s="16"/>
      <c r="L17" s="73"/>
      <c r="M17" s="73"/>
    </row>
    <row r="18" spans="1:13" ht="15" customHeight="1">
      <c r="A18" s="49" t="s">
        <v>54</v>
      </c>
      <c r="B18" s="18"/>
      <c r="C18" s="19"/>
      <c r="D18" s="46"/>
      <c r="E18" s="32">
        <f t="shared" si="0"/>
        <v>0.54300000000000004</v>
      </c>
      <c r="F18" s="47">
        <v>0</v>
      </c>
      <c r="H18" s="15" t="s">
        <v>17</v>
      </c>
      <c r="I18" s="15">
        <v>14</v>
      </c>
      <c r="J18" s="16"/>
      <c r="K18" s="16"/>
      <c r="L18" s="73"/>
      <c r="M18" s="73"/>
    </row>
    <row r="19" spans="1:13" ht="15" customHeight="1">
      <c r="A19" s="50" t="s">
        <v>55</v>
      </c>
      <c r="B19" s="21"/>
      <c r="C19" s="22"/>
      <c r="D19" s="32"/>
      <c r="E19" s="32">
        <f t="shared" si="0"/>
        <v>0.54300000000000004</v>
      </c>
      <c r="F19" s="36">
        <v>0</v>
      </c>
      <c r="H19" s="13" t="s">
        <v>16</v>
      </c>
      <c r="I19" s="13">
        <v>15</v>
      </c>
      <c r="J19" s="14"/>
      <c r="K19" s="14"/>
      <c r="L19" s="74"/>
      <c r="M19" s="74"/>
    </row>
    <row r="20" spans="1:13" ht="15" customHeight="1">
      <c r="A20" s="50" t="s">
        <v>56</v>
      </c>
      <c r="B20" s="21"/>
      <c r="C20" s="22"/>
      <c r="D20" s="32"/>
      <c r="E20" s="32">
        <f t="shared" si="0"/>
        <v>0.54300000000000004</v>
      </c>
      <c r="F20" s="36">
        <f>D20*E20</f>
        <v>0</v>
      </c>
      <c r="H20" s="13" t="s">
        <v>13</v>
      </c>
      <c r="I20" s="13">
        <v>16</v>
      </c>
      <c r="J20" s="14"/>
      <c r="K20" s="14"/>
      <c r="L20" s="74"/>
      <c r="M20" s="74"/>
    </row>
    <row r="21" spans="1:13" ht="15" customHeight="1">
      <c r="A21" s="49" t="s">
        <v>57</v>
      </c>
      <c r="B21" s="18"/>
      <c r="C21" s="19"/>
      <c r="D21" s="46"/>
      <c r="E21" s="32">
        <f t="shared" si="0"/>
        <v>0.54300000000000004</v>
      </c>
      <c r="F21" s="47">
        <v>0</v>
      </c>
      <c r="H21" s="15" t="s">
        <v>18</v>
      </c>
      <c r="I21" s="15">
        <v>17</v>
      </c>
      <c r="J21" s="16"/>
      <c r="K21" s="16"/>
      <c r="L21" s="73"/>
      <c r="M21" s="73"/>
    </row>
    <row r="22" spans="1:13" ht="15" customHeight="1">
      <c r="A22" s="49" t="s">
        <v>58</v>
      </c>
      <c r="B22" s="18"/>
      <c r="C22" s="19"/>
      <c r="D22" s="46"/>
      <c r="E22" s="32">
        <f t="shared" si="0"/>
        <v>0.54300000000000004</v>
      </c>
      <c r="F22" s="47">
        <v>0</v>
      </c>
      <c r="H22" s="15" t="s">
        <v>15</v>
      </c>
      <c r="I22" s="15">
        <v>18</v>
      </c>
      <c r="J22" s="16"/>
      <c r="K22" s="16"/>
      <c r="L22" s="73"/>
      <c r="M22" s="73"/>
    </row>
    <row r="23" spans="1:13" ht="15" customHeight="1">
      <c r="A23" s="49" t="s">
        <v>59</v>
      </c>
      <c r="B23" s="18"/>
      <c r="C23" s="19"/>
      <c r="D23" s="46"/>
      <c r="E23" s="32">
        <f t="shared" si="0"/>
        <v>0.54300000000000004</v>
      </c>
      <c r="F23" s="47">
        <v>0</v>
      </c>
      <c r="H23" s="15" t="s">
        <v>15</v>
      </c>
      <c r="I23" s="15">
        <v>19</v>
      </c>
      <c r="J23" s="16"/>
      <c r="K23" s="16"/>
      <c r="L23" s="73"/>
      <c r="M23" s="73"/>
    </row>
    <row r="24" spans="1:13" ht="15" customHeight="1">
      <c r="A24" s="49" t="s">
        <v>60</v>
      </c>
      <c r="B24" s="18"/>
      <c r="C24" s="19"/>
      <c r="D24" s="46"/>
      <c r="E24" s="32">
        <f t="shared" si="0"/>
        <v>0.54300000000000004</v>
      </c>
      <c r="F24" s="47">
        <v>0</v>
      </c>
      <c r="H24" s="15" t="s">
        <v>12</v>
      </c>
      <c r="I24" s="15">
        <v>20</v>
      </c>
      <c r="J24" s="16"/>
      <c r="K24" s="16"/>
      <c r="L24" s="73"/>
      <c r="M24" s="73"/>
    </row>
    <row r="25" spans="1:13" ht="15" customHeight="1">
      <c r="A25" s="49" t="s">
        <v>61</v>
      </c>
      <c r="B25" s="18"/>
      <c r="C25" s="19"/>
      <c r="D25" s="46"/>
      <c r="E25" s="32">
        <f t="shared" si="0"/>
        <v>0.54300000000000004</v>
      </c>
      <c r="F25" s="47">
        <v>0</v>
      </c>
      <c r="H25" s="15" t="s">
        <v>17</v>
      </c>
      <c r="I25" s="15">
        <v>21</v>
      </c>
      <c r="J25" s="16"/>
      <c r="K25" s="16"/>
      <c r="L25" s="73"/>
      <c r="M25" s="73"/>
    </row>
    <row r="26" spans="1:13" ht="15" customHeight="1">
      <c r="A26" s="50" t="s">
        <v>62</v>
      </c>
      <c r="B26" s="21"/>
      <c r="C26" s="22"/>
      <c r="D26" s="32"/>
      <c r="E26" s="32">
        <f t="shared" si="0"/>
        <v>0.54300000000000004</v>
      </c>
      <c r="F26" s="36">
        <v>0</v>
      </c>
      <c r="H26" s="13" t="s">
        <v>16</v>
      </c>
      <c r="I26" s="13">
        <v>22</v>
      </c>
      <c r="J26" s="14"/>
      <c r="K26" s="14"/>
      <c r="L26" s="74"/>
      <c r="M26" s="74"/>
    </row>
    <row r="27" spans="1:13" ht="15" customHeight="1">
      <c r="A27" s="50" t="s">
        <v>63</v>
      </c>
      <c r="B27" s="21"/>
      <c r="C27" s="22"/>
      <c r="D27" s="32"/>
      <c r="E27" s="32">
        <f t="shared" si="0"/>
        <v>0.54300000000000004</v>
      </c>
      <c r="F27" s="36">
        <v>0</v>
      </c>
      <c r="H27" s="13" t="s">
        <v>13</v>
      </c>
      <c r="I27" s="13">
        <v>23</v>
      </c>
      <c r="J27" s="14"/>
      <c r="K27" s="14"/>
      <c r="L27" s="74"/>
      <c r="M27" s="74"/>
    </row>
    <row r="28" spans="1:13" ht="15" customHeight="1">
      <c r="A28" s="49" t="s">
        <v>64</v>
      </c>
      <c r="B28" s="18"/>
      <c r="C28" s="19"/>
      <c r="D28" s="46"/>
      <c r="E28" s="32">
        <f t="shared" si="0"/>
        <v>0.54300000000000004</v>
      </c>
      <c r="F28" s="47">
        <v>0</v>
      </c>
      <c r="H28" s="15" t="s">
        <v>18</v>
      </c>
      <c r="I28" s="15">
        <v>24</v>
      </c>
      <c r="J28" s="16"/>
      <c r="K28" s="16"/>
      <c r="L28" s="73"/>
      <c r="M28" s="73"/>
    </row>
    <row r="29" spans="1:13" ht="15" customHeight="1">
      <c r="A29" s="51" t="s">
        <v>65</v>
      </c>
      <c r="B29" s="52"/>
      <c r="C29" s="53"/>
      <c r="D29" s="54"/>
      <c r="E29" s="54">
        <f t="shared" si="0"/>
        <v>0.54300000000000004</v>
      </c>
      <c r="F29" s="55">
        <v>0</v>
      </c>
      <c r="H29" s="57" t="s">
        <v>15</v>
      </c>
      <c r="I29" s="57">
        <v>25</v>
      </c>
      <c r="J29" s="58"/>
      <c r="K29" s="58"/>
      <c r="L29" s="77"/>
      <c r="M29" s="77"/>
    </row>
    <row r="30" spans="1:13" ht="15" customHeight="1">
      <c r="A30" s="49" t="s">
        <v>66</v>
      </c>
      <c r="B30" s="18"/>
      <c r="C30" s="19"/>
      <c r="D30" s="46"/>
      <c r="E30" s="32">
        <f t="shared" si="0"/>
        <v>0.54300000000000004</v>
      </c>
      <c r="F30" s="47">
        <f>D30*E30</f>
        <v>0</v>
      </c>
      <c r="H30" s="15" t="s">
        <v>15</v>
      </c>
      <c r="I30" s="15">
        <v>26</v>
      </c>
      <c r="J30" s="16"/>
      <c r="K30" s="16"/>
      <c r="L30" s="73"/>
      <c r="M30" s="73"/>
    </row>
    <row r="31" spans="1:13" ht="15" customHeight="1">
      <c r="A31" s="49" t="s">
        <v>67</v>
      </c>
      <c r="B31" s="18"/>
      <c r="C31" s="19"/>
      <c r="D31" s="46"/>
      <c r="E31" s="32">
        <f t="shared" si="0"/>
        <v>0.54300000000000004</v>
      </c>
      <c r="F31" s="47"/>
      <c r="H31" s="15" t="s">
        <v>12</v>
      </c>
      <c r="I31" s="15">
        <v>27</v>
      </c>
      <c r="J31" s="16"/>
      <c r="K31" s="16"/>
      <c r="L31" s="73"/>
      <c r="M31" s="73"/>
    </row>
    <row r="32" spans="1:13" ht="15" customHeight="1">
      <c r="A32" s="49" t="s">
        <v>68</v>
      </c>
      <c r="B32" s="18"/>
      <c r="C32" s="19"/>
      <c r="D32" s="46"/>
      <c r="E32" s="32">
        <f t="shared" si="0"/>
        <v>0.54300000000000004</v>
      </c>
      <c r="F32" s="47">
        <f>D32*E32</f>
        <v>0</v>
      </c>
      <c r="H32" s="15" t="s">
        <v>17</v>
      </c>
      <c r="I32" s="15">
        <v>28</v>
      </c>
      <c r="J32" s="16"/>
      <c r="K32" s="16"/>
      <c r="L32" s="73"/>
      <c r="M32" s="73"/>
    </row>
    <row r="33" spans="1:13" ht="15" customHeight="1">
      <c r="A33" s="50" t="s">
        <v>69</v>
      </c>
      <c r="B33" s="21"/>
      <c r="C33" s="22"/>
      <c r="D33" s="32"/>
      <c r="E33" s="32">
        <f t="shared" si="0"/>
        <v>0.54300000000000004</v>
      </c>
      <c r="F33" s="36">
        <v>0</v>
      </c>
      <c r="H33" s="13" t="s">
        <v>16</v>
      </c>
      <c r="I33" s="13">
        <v>29</v>
      </c>
      <c r="J33" s="14"/>
      <c r="K33" s="14"/>
      <c r="L33" s="74"/>
      <c r="M33" s="74"/>
    </row>
    <row r="34" spans="1:13" ht="15" customHeight="1">
      <c r="A34" s="50" t="s">
        <v>70</v>
      </c>
      <c r="B34" s="21"/>
      <c r="C34" s="22"/>
      <c r="D34" s="32"/>
      <c r="E34" s="32">
        <f t="shared" si="0"/>
        <v>0.54300000000000004</v>
      </c>
      <c r="F34" s="36"/>
      <c r="H34" s="13" t="s">
        <v>13</v>
      </c>
      <c r="I34" s="13">
        <v>30</v>
      </c>
      <c r="J34" s="14"/>
      <c r="K34" s="14"/>
      <c r="L34" s="74"/>
      <c r="M34" s="74"/>
    </row>
    <row r="35" spans="1:13" ht="15" customHeight="1">
      <c r="A35" s="49" t="s">
        <v>71</v>
      </c>
      <c r="B35" s="18"/>
      <c r="C35" s="19"/>
      <c r="D35" s="46"/>
      <c r="E35" s="32"/>
      <c r="F35" s="47"/>
      <c r="H35" s="15" t="s">
        <v>18</v>
      </c>
      <c r="I35" s="15">
        <v>31</v>
      </c>
      <c r="J35" s="16"/>
      <c r="K35" s="16"/>
      <c r="L35" s="73"/>
      <c r="M35" s="73"/>
    </row>
    <row r="36" spans="1:13">
      <c r="A36" s="28"/>
      <c r="B36" s="29" t="s">
        <v>30</v>
      </c>
      <c r="C36" s="30"/>
      <c r="D36" s="33"/>
      <c r="E36" s="33"/>
      <c r="F36" s="38">
        <f>SUM(F5:F33)</f>
        <v>0</v>
      </c>
      <c r="H36" s="48"/>
      <c r="I36" s="48"/>
      <c r="J36" s="48"/>
      <c r="K36" s="48"/>
      <c r="L36" s="75">
        <f>SUM(L6:L34)</f>
        <v>0</v>
      </c>
      <c r="M36" s="75">
        <f>SUM(M6:M34)</f>
        <v>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workbookViewId="0">
      <selection activeCell="G12" sqref="G12"/>
    </sheetView>
  </sheetViews>
  <sheetFormatPr baseColWidth="10" defaultRowHeight="12.75"/>
  <cols>
    <col min="1" max="2" width="17.625" customWidth="1"/>
    <col min="3" max="4" width="17.625" style="78" customWidth="1"/>
    <col min="5" max="5" width="17.375" customWidth="1"/>
  </cols>
  <sheetData>
    <row r="1" spans="1:6" ht="21" customHeight="1">
      <c r="A1" s="132" t="s">
        <v>88</v>
      </c>
      <c r="B1" s="132"/>
      <c r="C1" s="132"/>
      <c r="D1" s="132"/>
      <c r="E1" s="94"/>
      <c r="F1" s="94"/>
    </row>
    <row r="2" spans="1:6" ht="21">
      <c r="A2" s="41"/>
      <c r="B2" s="87" t="s">
        <v>89</v>
      </c>
      <c r="C2" s="136" t="s">
        <v>90</v>
      </c>
      <c r="D2" s="136"/>
      <c r="F2" s="41"/>
    </row>
    <row r="3" spans="1:6" s="126" customFormat="1" ht="19.5">
      <c r="A3" s="124"/>
      <c r="B3" s="95" t="s">
        <v>14</v>
      </c>
      <c r="C3" s="96" t="s">
        <v>14</v>
      </c>
      <c r="D3" s="96" t="s">
        <v>20</v>
      </c>
      <c r="E3" s="96" t="s">
        <v>106</v>
      </c>
      <c r="F3" s="125"/>
    </row>
    <row r="4" spans="1:6" s="3" customFormat="1" ht="20.25" customHeight="1">
      <c r="A4" s="16" t="s">
        <v>0</v>
      </c>
      <c r="B4" s="97">
        <f>Janv!F36</f>
        <v>159.2619</v>
      </c>
      <c r="C4" s="73">
        <f>Janv!M36</f>
        <v>962</v>
      </c>
      <c r="D4" s="73">
        <f>Janv!L36</f>
        <v>14</v>
      </c>
      <c r="E4" s="127">
        <v>0</v>
      </c>
    </row>
    <row r="5" spans="1:6" s="3" customFormat="1" ht="20.25" customHeight="1">
      <c r="A5" s="16" t="s">
        <v>1</v>
      </c>
      <c r="B5" s="97">
        <f>Fév!F33</f>
        <v>41.213700000000003</v>
      </c>
      <c r="C5" s="73">
        <f>Fév!M33</f>
        <v>1332</v>
      </c>
      <c r="D5" s="73">
        <f>Fév!L33</f>
        <v>18</v>
      </c>
      <c r="E5" s="127">
        <v>600</v>
      </c>
    </row>
    <row r="6" spans="1:6" s="3" customFormat="1" ht="20.25" customHeight="1">
      <c r="A6" s="16" t="s">
        <v>2</v>
      </c>
      <c r="B6" s="97">
        <f>Mars!F36</f>
        <v>120.87180000000001</v>
      </c>
      <c r="C6" s="73">
        <f>Mars!M36</f>
        <v>1110</v>
      </c>
      <c r="D6" s="73">
        <f>Mars!L36</f>
        <v>14</v>
      </c>
      <c r="E6" s="127">
        <v>1100</v>
      </c>
    </row>
    <row r="7" spans="1:6" s="3" customFormat="1" ht="20.25" customHeight="1">
      <c r="A7" s="16" t="s">
        <v>3</v>
      </c>
      <c r="B7" s="97">
        <f>Avril!F35</f>
        <v>91.87560000000002</v>
      </c>
      <c r="C7" s="73">
        <f>Avril!M35</f>
        <v>1110</v>
      </c>
      <c r="D7" s="73">
        <f>Avril!L35</f>
        <v>15</v>
      </c>
      <c r="E7" s="127">
        <v>800</v>
      </c>
    </row>
    <row r="8" spans="1:6" s="3" customFormat="1" ht="20.25" customHeight="1">
      <c r="A8" s="16" t="s">
        <v>4</v>
      </c>
      <c r="B8" s="97">
        <f>Mai!F36</f>
        <v>30.788100000000004</v>
      </c>
      <c r="C8" s="73">
        <f>Mai!M36</f>
        <v>740</v>
      </c>
      <c r="D8" s="73">
        <f>Mai!L36</f>
        <v>5</v>
      </c>
      <c r="E8" s="127">
        <v>900</v>
      </c>
    </row>
    <row r="9" spans="1:6" s="3" customFormat="1" ht="20.25" customHeight="1">
      <c r="A9" s="16" t="s">
        <v>5</v>
      </c>
      <c r="B9" s="97">
        <f>Juin!F35</f>
        <v>0</v>
      </c>
      <c r="C9" s="73">
        <f>Juin!M35</f>
        <v>0</v>
      </c>
      <c r="D9" s="73">
        <f>Juin!L35</f>
        <v>0</v>
      </c>
      <c r="E9" s="127">
        <v>650</v>
      </c>
    </row>
    <row r="10" spans="1:6" s="3" customFormat="1" ht="20.25" customHeight="1">
      <c r="A10" s="16" t="s">
        <v>6</v>
      </c>
      <c r="B10" s="97">
        <f>Juil!F36</f>
        <v>0</v>
      </c>
      <c r="C10" s="73">
        <f>Juil!M36</f>
        <v>0</v>
      </c>
      <c r="D10" s="73">
        <f>Juil!L36</f>
        <v>0</v>
      </c>
      <c r="E10" s="127">
        <v>350</v>
      </c>
    </row>
    <row r="11" spans="1:6" s="3" customFormat="1" ht="20.25" customHeight="1">
      <c r="A11" s="16" t="s">
        <v>7</v>
      </c>
      <c r="B11" s="97">
        <f>Août!F36</f>
        <v>0</v>
      </c>
      <c r="C11" s="73">
        <f>Août!M36</f>
        <v>0</v>
      </c>
      <c r="D11" s="73">
        <f>Août!L36</f>
        <v>0</v>
      </c>
      <c r="E11" s="127">
        <v>0</v>
      </c>
    </row>
    <row r="12" spans="1:6" s="3" customFormat="1" ht="20.25" customHeight="1">
      <c r="A12" s="16" t="s">
        <v>8</v>
      </c>
      <c r="B12" s="97">
        <f>Sept!F35</f>
        <v>0</v>
      </c>
      <c r="C12" s="73">
        <f>Sept!M35</f>
        <v>0</v>
      </c>
      <c r="D12" s="73">
        <f>Sept!L35</f>
        <v>0</v>
      </c>
      <c r="E12" s="127"/>
    </row>
    <row r="13" spans="1:6" s="3" customFormat="1" ht="20.25" customHeight="1">
      <c r="A13" s="16" t="s">
        <v>9</v>
      </c>
      <c r="B13" s="97">
        <f>Oct!F36</f>
        <v>0</v>
      </c>
      <c r="C13" s="73">
        <f>Oct!M36</f>
        <v>0</v>
      </c>
      <c r="D13" s="73">
        <f>Oct!L36</f>
        <v>0</v>
      </c>
      <c r="E13" s="127"/>
    </row>
    <row r="14" spans="1:6" s="3" customFormat="1" ht="20.25" customHeight="1">
      <c r="A14" s="16" t="s">
        <v>10</v>
      </c>
      <c r="B14" s="97">
        <f>Nov!F35</f>
        <v>0</v>
      </c>
      <c r="C14" s="73">
        <f>Nov!M35</f>
        <v>0</v>
      </c>
      <c r="D14" s="73">
        <f>Nov!L35</f>
        <v>0</v>
      </c>
      <c r="E14" s="127"/>
    </row>
    <row r="15" spans="1:6" s="3" customFormat="1" ht="20.25" customHeight="1">
      <c r="A15" s="16" t="s">
        <v>11</v>
      </c>
      <c r="B15" s="97">
        <f>Déc!F36</f>
        <v>0</v>
      </c>
      <c r="C15" s="73">
        <f>Déc!M36</f>
        <v>0</v>
      </c>
      <c r="D15" s="73">
        <f>Déc!L36</f>
        <v>0</v>
      </c>
      <c r="E15" s="127"/>
    </row>
    <row r="16" spans="1:6" s="93" customFormat="1" ht="30" customHeight="1">
      <c r="A16" s="59"/>
      <c r="B16" s="98">
        <f>SUM(B4:B15)</f>
        <v>444.0111</v>
      </c>
      <c r="C16" s="99">
        <f>SUM(C4:C15)</f>
        <v>5254</v>
      </c>
      <c r="D16" s="99">
        <f>SUM(D4:D15)</f>
        <v>66</v>
      </c>
      <c r="E16" s="98">
        <f>SUM(E4:E15)</f>
        <v>4400</v>
      </c>
    </row>
    <row r="17" ht="18.75" customHeight="1"/>
    <row r="18" ht="18.75" customHeight="1"/>
    <row r="19" ht="18.75" customHeight="1"/>
    <row r="20" ht="18.75" customHeight="1"/>
  </sheetData>
  <mergeCells count="2">
    <mergeCell ref="C2:D2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A13" workbookViewId="0">
      <selection activeCell="J33" sqref="J33"/>
    </sheetView>
  </sheetViews>
  <sheetFormatPr baseColWidth="10" defaultRowHeight="12.75"/>
  <cols>
    <col min="1" max="1" width="5.625" style="6" customWidth="1"/>
    <col min="2" max="2" width="20.625" style="1" customWidth="1"/>
    <col min="3" max="3" width="43.625" style="1" customWidth="1"/>
    <col min="4" max="4" width="11" style="84"/>
    <col min="5" max="5" width="7.5" style="2" customWidth="1"/>
    <col min="6" max="6" width="11" style="34"/>
    <col min="7" max="7" width="3.625" style="6" customWidth="1"/>
    <col min="8" max="9" width="5.625" customWidth="1"/>
    <col min="10" max="10" width="12.875" bestFit="1" customWidth="1"/>
    <col min="12" max="12" width="11" style="78"/>
    <col min="13" max="13" width="12.5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4" t="s">
        <v>1</v>
      </c>
      <c r="B2" s="134"/>
      <c r="C2" s="134"/>
      <c r="D2" s="134"/>
      <c r="E2" s="134"/>
      <c r="F2" s="134"/>
      <c r="G2" s="24"/>
      <c r="H2" s="134" t="s">
        <v>1</v>
      </c>
      <c r="I2" s="134"/>
      <c r="J2" s="134"/>
      <c r="K2" s="134"/>
      <c r="L2" s="134"/>
      <c r="M2" s="134"/>
    </row>
    <row r="3" spans="1:13">
      <c r="A3" s="8"/>
      <c r="B3" s="108"/>
      <c r="C3" s="108"/>
      <c r="D3" s="81"/>
      <c r="E3" s="7"/>
      <c r="F3" s="35"/>
      <c r="G3" s="70"/>
    </row>
    <row r="4" spans="1:13" ht="15" customHeight="1">
      <c r="A4" s="9" t="s">
        <v>36</v>
      </c>
      <c r="B4" s="109" t="s">
        <v>38</v>
      </c>
      <c r="C4" s="109" t="s">
        <v>37</v>
      </c>
      <c r="D4" s="82" t="s">
        <v>35</v>
      </c>
      <c r="E4" s="31" t="s">
        <v>39</v>
      </c>
      <c r="F4" s="40" t="s">
        <v>34</v>
      </c>
      <c r="G4" s="8"/>
      <c r="H4" s="62" t="s">
        <v>12</v>
      </c>
      <c r="I4" s="62" t="s">
        <v>13</v>
      </c>
      <c r="J4" s="62" t="s">
        <v>73</v>
      </c>
      <c r="K4" s="63" t="s">
        <v>74</v>
      </c>
      <c r="L4" s="76" t="s">
        <v>20</v>
      </c>
      <c r="M4" s="62" t="s">
        <v>14</v>
      </c>
    </row>
    <row r="5" spans="1:13" ht="15" customHeight="1">
      <c r="A5" s="60" t="s">
        <v>41</v>
      </c>
      <c r="B5" s="110"/>
      <c r="C5" s="110"/>
      <c r="D5" s="15"/>
      <c r="E5" s="32">
        <f t="shared" ref="E5:E32" si="0">barème2018</f>
        <v>0.54300000000000004</v>
      </c>
      <c r="F5" s="45">
        <f>D5*E5</f>
        <v>0</v>
      </c>
      <c r="G5" s="8"/>
      <c r="H5" s="15" t="s">
        <v>12</v>
      </c>
      <c r="I5" s="15">
        <v>1</v>
      </c>
      <c r="J5" s="16"/>
      <c r="K5" s="16" t="s">
        <v>28</v>
      </c>
      <c r="L5" s="73">
        <v>1</v>
      </c>
      <c r="M5" s="73">
        <v>74</v>
      </c>
    </row>
    <row r="6" spans="1:13" ht="15" customHeight="1">
      <c r="A6" s="60" t="s">
        <v>42</v>
      </c>
      <c r="B6" s="110"/>
      <c r="C6" s="110"/>
      <c r="D6" s="15"/>
      <c r="E6" s="32">
        <f t="shared" si="0"/>
        <v>0.54300000000000004</v>
      </c>
      <c r="F6" s="45">
        <f t="shared" ref="F6:F9" si="1">D6*E6</f>
        <v>0</v>
      </c>
      <c r="G6" s="8"/>
      <c r="H6" s="15" t="s">
        <v>17</v>
      </c>
      <c r="I6" s="15">
        <v>2</v>
      </c>
      <c r="J6" s="16"/>
      <c r="K6" s="16" t="s">
        <v>28</v>
      </c>
      <c r="L6" s="73">
        <v>1</v>
      </c>
      <c r="M6" s="73">
        <v>74</v>
      </c>
    </row>
    <row r="7" spans="1:13" ht="15" customHeight="1">
      <c r="A7" s="50" t="s">
        <v>43</v>
      </c>
      <c r="B7" s="111"/>
      <c r="C7" s="111"/>
      <c r="D7" s="13"/>
      <c r="E7" s="32">
        <f t="shared" si="0"/>
        <v>0.54300000000000004</v>
      </c>
      <c r="F7" s="36">
        <f t="shared" si="1"/>
        <v>0</v>
      </c>
      <c r="G7" s="8"/>
      <c r="H7" s="13" t="s">
        <v>16</v>
      </c>
      <c r="I7" s="13">
        <v>3</v>
      </c>
      <c r="J7" s="14"/>
      <c r="K7" s="14"/>
      <c r="L7" s="74"/>
      <c r="M7" s="74"/>
    </row>
    <row r="8" spans="1:13" ht="15" customHeight="1">
      <c r="A8" s="50" t="s">
        <v>44</v>
      </c>
      <c r="B8" s="111"/>
      <c r="C8" s="111"/>
      <c r="D8" s="13"/>
      <c r="E8" s="32">
        <f t="shared" si="0"/>
        <v>0.54300000000000004</v>
      </c>
      <c r="F8" s="36">
        <f t="shared" si="1"/>
        <v>0</v>
      </c>
      <c r="G8" s="8"/>
      <c r="H8" s="13" t="s">
        <v>13</v>
      </c>
      <c r="I8" s="13">
        <v>4</v>
      </c>
      <c r="J8" s="14"/>
      <c r="K8" s="14"/>
      <c r="L8" s="74"/>
      <c r="M8" s="74"/>
    </row>
    <row r="9" spans="1:13" ht="15" customHeight="1">
      <c r="A9" s="60" t="s">
        <v>45</v>
      </c>
      <c r="B9" s="110"/>
      <c r="C9" s="110"/>
      <c r="D9" s="15"/>
      <c r="E9" s="32">
        <f t="shared" si="0"/>
        <v>0.54300000000000004</v>
      </c>
      <c r="F9" s="45">
        <f t="shared" si="1"/>
        <v>0</v>
      </c>
      <c r="G9" s="8"/>
      <c r="H9" s="15" t="s">
        <v>18</v>
      </c>
      <c r="I9" s="15">
        <v>5</v>
      </c>
      <c r="J9" s="16"/>
      <c r="K9" s="16" t="s">
        <v>28</v>
      </c>
      <c r="L9" s="73">
        <v>1</v>
      </c>
      <c r="M9" s="73">
        <v>74</v>
      </c>
    </row>
    <row r="10" spans="1:13" ht="15" customHeight="1">
      <c r="A10" s="60" t="s">
        <v>46</v>
      </c>
      <c r="B10" s="110"/>
      <c r="C10" s="110"/>
      <c r="D10" s="15"/>
      <c r="E10" s="32">
        <f t="shared" si="0"/>
        <v>0.54300000000000004</v>
      </c>
      <c r="F10" s="45">
        <f>D10*E10</f>
        <v>0</v>
      </c>
      <c r="G10" s="8"/>
      <c r="H10" s="15" t="s">
        <v>15</v>
      </c>
      <c r="I10" s="15">
        <v>6</v>
      </c>
      <c r="J10" s="16"/>
      <c r="K10" s="16" t="s">
        <v>28</v>
      </c>
      <c r="L10" s="73">
        <v>1</v>
      </c>
      <c r="M10" s="73">
        <v>74</v>
      </c>
    </row>
    <row r="11" spans="1:13" ht="15" customHeight="1">
      <c r="A11" s="60" t="s">
        <v>47</v>
      </c>
      <c r="B11" s="110"/>
      <c r="C11" s="110"/>
      <c r="D11" s="15"/>
      <c r="E11" s="32">
        <f t="shared" si="0"/>
        <v>0.54300000000000004</v>
      </c>
      <c r="F11" s="45">
        <f t="shared" ref="F11:F14" si="2">D11*E11</f>
        <v>0</v>
      </c>
      <c r="G11" s="8"/>
      <c r="H11" s="15" t="s">
        <v>15</v>
      </c>
      <c r="I11" s="15">
        <v>7</v>
      </c>
      <c r="J11" s="16"/>
      <c r="K11" s="16" t="s">
        <v>28</v>
      </c>
      <c r="L11" s="73">
        <v>1</v>
      </c>
      <c r="M11" s="73">
        <v>74</v>
      </c>
    </row>
    <row r="12" spans="1:13" ht="15" customHeight="1">
      <c r="A12" s="60" t="s">
        <v>48</v>
      </c>
      <c r="B12" s="110"/>
      <c r="C12" s="110"/>
      <c r="D12" s="15"/>
      <c r="E12" s="32">
        <f t="shared" si="0"/>
        <v>0.54300000000000004</v>
      </c>
      <c r="F12" s="45">
        <f t="shared" si="2"/>
        <v>0</v>
      </c>
      <c r="H12" s="15" t="s">
        <v>12</v>
      </c>
      <c r="I12" s="15">
        <v>8</v>
      </c>
      <c r="J12" s="16"/>
      <c r="K12" s="16" t="s">
        <v>28</v>
      </c>
      <c r="L12" s="73">
        <v>1</v>
      </c>
      <c r="M12" s="73">
        <v>74</v>
      </c>
    </row>
    <row r="13" spans="1:13" ht="15" customHeight="1">
      <c r="A13" s="60" t="s">
        <v>49</v>
      </c>
      <c r="B13" s="110"/>
      <c r="C13" s="110"/>
      <c r="D13" s="15"/>
      <c r="E13" s="32">
        <f t="shared" si="0"/>
        <v>0.54300000000000004</v>
      </c>
      <c r="F13" s="45">
        <f>D13*E13</f>
        <v>0</v>
      </c>
      <c r="H13" s="15" t="s">
        <v>17</v>
      </c>
      <c r="I13" s="15">
        <v>9</v>
      </c>
      <c r="J13" s="16"/>
      <c r="K13" s="16" t="s">
        <v>28</v>
      </c>
      <c r="L13" s="73">
        <v>1</v>
      </c>
      <c r="M13" s="73">
        <v>74</v>
      </c>
    </row>
    <row r="14" spans="1:13" ht="15" customHeight="1">
      <c r="A14" s="50" t="s">
        <v>50</v>
      </c>
      <c r="B14" s="111"/>
      <c r="C14" s="111"/>
      <c r="D14" s="13"/>
      <c r="E14" s="32">
        <f t="shared" si="0"/>
        <v>0.54300000000000004</v>
      </c>
      <c r="F14" s="36">
        <f t="shared" si="2"/>
        <v>0</v>
      </c>
      <c r="H14" s="13" t="s">
        <v>16</v>
      </c>
      <c r="I14" s="13">
        <v>10</v>
      </c>
      <c r="J14" s="14"/>
      <c r="K14" s="14"/>
      <c r="L14" s="74"/>
      <c r="M14" s="74"/>
    </row>
    <row r="15" spans="1:13" ht="15" customHeight="1">
      <c r="A15" s="50" t="s">
        <v>51</v>
      </c>
      <c r="B15" s="111"/>
      <c r="C15" s="111"/>
      <c r="D15" s="13"/>
      <c r="E15" s="32">
        <f t="shared" si="0"/>
        <v>0.54300000000000004</v>
      </c>
      <c r="F15" s="36">
        <f>D15*E15</f>
        <v>0</v>
      </c>
      <c r="H15" s="13" t="s">
        <v>13</v>
      </c>
      <c r="I15" s="13">
        <v>11</v>
      </c>
      <c r="J15" s="14"/>
      <c r="K15" s="14"/>
      <c r="L15" s="74"/>
      <c r="M15" s="74"/>
    </row>
    <row r="16" spans="1:13" ht="15" customHeight="1">
      <c r="A16" s="60" t="s">
        <v>52</v>
      </c>
      <c r="C16" s="110"/>
      <c r="D16" s="15"/>
      <c r="E16" s="32">
        <f t="shared" si="0"/>
        <v>0.54300000000000004</v>
      </c>
      <c r="F16" s="45">
        <f>D16*E16</f>
        <v>0</v>
      </c>
      <c r="H16" s="15" t="s">
        <v>18</v>
      </c>
      <c r="I16" s="15">
        <v>12</v>
      </c>
      <c r="J16" s="16"/>
      <c r="K16" s="16" t="s">
        <v>28</v>
      </c>
      <c r="L16" s="73">
        <v>1</v>
      </c>
      <c r="M16" s="73">
        <v>74</v>
      </c>
    </row>
    <row r="17" spans="1:13" ht="15" customHeight="1">
      <c r="A17" s="60" t="s">
        <v>53</v>
      </c>
      <c r="B17" s="115" t="s">
        <v>105</v>
      </c>
      <c r="C17" s="112" t="s">
        <v>87</v>
      </c>
      <c r="D17" s="46">
        <f>13.5+13.4</f>
        <v>26.9</v>
      </c>
      <c r="E17" s="32">
        <f t="shared" si="0"/>
        <v>0.54300000000000004</v>
      </c>
      <c r="F17" s="45">
        <f>D17*E17</f>
        <v>14.6067</v>
      </c>
      <c r="H17" s="15" t="s">
        <v>15</v>
      </c>
      <c r="I17" s="15">
        <v>13</v>
      </c>
      <c r="J17" s="16" t="s">
        <v>103</v>
      </c>
      <c r="K17" s="16" t="s">
        <v>28</v>
      </c>
      <c r="L17" s="73">
        <v>1</v>
      </c>
      <c r="M17" s="73">
        <v>74</v>
      </c>
    </row>
    <row r="18" spans="1:13" ht="15" customHeight="1">
      <c r="A18" s="60" t="s">
        <v>54</v>
      </c>
      <c r="B18" s="110"/>
      <c r="C18" s="110"/>
      <c r="D18" s="15"/>
      <c r="E18" s="32">
        <f t="shared" si="0"/>
        <v>0.54300000000000004</v>
      </c>
      <c r="F18" s="45">
        <f t="shared" ref="F18:F23" si="3">D18*E18</f>
        <v>0</v>
      </c>
      <c r="H18" s="15" t="s">
        <v>15</v>
      </c>
      <c r="I18" s="15">
        <v>14</v>
      </c>
      <c r="J18" s="16" t="s">
        <v>79</v>
      </c>
      <c r="K18" s="16"/>
      <c r="L18" s="73">
        <v>0</v>
      </c>
      <c r="M18" s="73">
        <v>0</v>
      </c>
    </row>
    <row r="19" spans="1:13" ht="15" customHeight="1">
      <c r="A19" s="60" t="s">
        <v>55</v>
      </c>
      <c r="B19" s="113" t="s">
        <v>75</v>
      </c>
      <c r="C19" s="113" t="s">
        <v>104</v>
      </c>
      <c r="D19" s="80">
        <f>12.3+12.2</f>
        <v>24.5</v>
      </c>
      <c r="E19" s="32">
        <f t="shared" si="0"/>
        <v>0.54300000000000004</v>
      </c>
      <c r="F19" s="45">
        <f t="shared" si="3"/>
        <v>13.303500000000001</v>
      </c>
      <c r="H19" s="15" t="s">
        <v>12</v>
      </c>
      <c r="I19" s="15">
        <v>15</v>
      </c>
      <c r="J19" s="16"/>
      <c r="K19" s="16" t="s">
        <v>28</v>
      </c>
      <c r="L19" s="73">
        <v>1</v>
      </c>
      <c r="M19" s="73">
        <v>74</v>
      </c>
    </row>
    <row r="20" spans="1:13" ht="15" customHeight="1">
      <c r="A20" s="60" t="s">
        <v>56</v>
      </c>
      <c r="B20" s="110"/>
      <c r="C20" s="110"/>
      <c r="D20" s="15"/>
      <c r="E20" s="32">
        <f t="shared" si="0"/>
        <v>0.54300000000000004</v>
      </c>
      <c r="F20" s="45">
        <f t="shared" si="3"/>
        <v>0</v>
      </c>
      <c r="H20" s="15" t="s">
        <v>17</v>
      </c>
      <c r="I20" s="15">
        <v>16</v>
      </c>
      <c r="J20" s="16"/>
      <c r="K20" s="16" t="s">
        <v>28</v>
      </c>
      <c r="L20" s="73">
        <v>1</v>
      </c>
      <c r="M20" s="73">
        <v>74</v>
      </c>
    </row>
    <row r="21" spans="1:13" ht="15" customHeight="1">
      <c r="A21" s="50" t="s">
        <v>57</v>
      </c>
      <c r="B21" s="111"/>
      <c r="C21" s="111"/>
      <c r="D21" s="13"/>
      <c r="E21" s="32">
        <f t="shared" si="0"/>
        <v>0.54300000000000004</v>
      </c>
      <c r="F21" s="36">
        <f t="shared" si="3"/>
        <v>0</v>
      </c>
      <c r="H21" s="13" t="s">
        <v>16</v>
      </c>
      <c r="I21" s="13">
        <v>17</v>
      </c>
      <c r="J21" s="14"/>
      <c r="K21" s="14"/>
      <c r="L21" s="74"/>
      <c r="M21" s="74"/>
    </row>
    <row r="22" spans="1:13" ht="15" customHeight="1">
      <c r="A22" s="50" t="s">
        <v>58</v>
      </c>
      <c r="B22" s="111"/>
      <c r="C22" s="111"/>
      <c r="D22" s="13"/>
      <c r="E22" s="32">
        <f t="shared" si="0"/>
        <v>0.54300000000000004</v>
      </c>
      <c r="F22" s="36">
        <f t="shared" si="3"/>
        <v>0</v>
      </c>
      <c r="H22" s="13" t="s">
        <v>13</v>
      </c>
      <c r="I22" s="13">
        <v>18</v>
      </c>
      <c r="J22" s="14"/>
      <c r="K22" s="14"/>
      <c r="L22" s="74"/>
      <c r="M22" s="74"/>
    </row>
    <row r="23" spans="1:13" ht="15" customHeight="1">
      <c r="A23" s="60" t="s">
        <v>59</v>
      </c>
      <c r="B23" s="110"/>
      <c r="C23" s="110"/>
      <c r="D23" s="15"/>
      <c r="E23" s="32">
        <f t="shared" si="0"/>
        <v>0.54300000000000004</v>
      </c>
      <c r="F23" s="45">
        <f t="shared" si="3"/>
        <v>0</v>
      </c>
      <c r="H23" s="15" t="s">
        <v>18</v>
      </c>
      <c r="I23" s="15">
        <v>19</v>
      </c>
      <c r="J23" s="16"/>
      <c r="K23" s="16" t="s">
        <v>28</v>
      </c>
      <c r="L23" s="73">
        <v>1</v>
      </c>
      <c r="M23" s="73">
        <v>74</v>
      </c>
    </row>
    <row r="24" spans="1:13" ht="15" customHeight="1">
      <c r="A24" s="60" t="s">
        <v>60</v>
      </c>
      <c r="B24" s="110"/>
      <c r="C24" s="110"/>
      <c r="D24" s="15"/>
      <c r="E24" s="32">
        <f t="shared" si="0"/>
        <v>0.54300000000000004</v>
      </c>
      <c r="F24" s="45">
        <f>D24*E24</f>
        <v>0</v>
      </c>
      <c r="H24" s="15" t="s">
        <v>15</v>
      </c>
      <c r="I24" s="15">
        <v>20</v>
      </c>
      <c r="J24" s="16"/>
      <c r="K24" s="16" t="s">
        <v>28</v>
      </c>
      <c r="L24" s="73">
        <v>1</v>
      </c>
      <c r="M24" s="73">
        <v>74</v>
      </c>
    </row>
    <row r="25" spans="1:13" ht="15" customHeight="1">
      <c r="A25" s="60" t="s">
        <v>61</v>
      </c>
      <c r="B25" s="113" t="s">
        <v>75</v>
      </c>
      <c r="C25" s="113" t="s">
        <v>104</v>
      </c>
      <c r="D25" s="15">
        <f>12.3+12.2</f>
        <v>24.5</v>
      </c>
      <c r="E25" s="32">
        <f t="shared" si="0"/>
        <v>0.54300000000000004</v>
      </c>
      <c r="F25" s="45">
        <f>D25*E25</f>
        <v>13.303500000000001</v>
      </c>
      <c r="H25" s="15" t="s">
        <v>15</v>
      </c>
      <c r="I25" s="15">
        <v>21</v>
      </c>
      <c r="J25" s="16" t="s">
        <v>79</v>
      </c>
      <c r="K25" s="16"/>
      <c r="L25" s="73">
        <v>1</v>
      </c>
      <c r="M25" s="73">
        <v>74</v>
      </c>
    </row>
    <row r="26" spans="1:13" ht="15" customHeight="1">
      <c r="A26" s="60" t="s">
        <v>62</v>
      </c>
      <c r="B26" s="110"/>
      <c r="C26" s="110"/>
      <c r="D26" s="15"/>
      <c r="E26" s="32">
        <f t="shared" si="0"/>
        <v>0.54300000000000004</v>
      </c>
      <c r="F26" s="45">
        <f>D26*E26</f>
        <v>0</v>
      </c>
      <c r="H26" s="15" t="s">
        <v>12</v>
      </c>
      <c r="I26" s="15">
        <v>22</v>
      </c>
      <c r="J26" s="16"/>
      <c r="K26" s="16" t="s">
        <v>28</v>
      </c>
      <c r="L26" s="73">
        <v>1</v>
      </c>
      <c r="M26" s="73">
        <v>74</v>
      </c>
    </row>
    <row r="27" spans="1:13" ht="15" customHeight="1">
      <c r="A27" s="60" t="s">
        <v>63</v>
      </c>
      <c r="B27" s="110"/>
      <c r="C27" s="110"/>
      <c r="D27" s="15"/>
      <c r="E27" s="32">
        <f t="shared" si="0"/>
        <v>0.54300000000000004</v>
      </c>
      <c r="F27" s="45">
        <f>D27*E27</f>
        <v>0</v>
      </c>
      <c r="H27" s="15" t="s">
        <v>17</v>
      </c>
      <c r="I27" s="15">
        <v>23</v>
      </c>
      <c r="J27" s="103" t="s">
        <v>82</v>
      </c>
      <c r="K27" s="16"/>
      <c r="L27" s="73">
        <v>1</v>
      </c>
      <c r="M27" s="73">
        <v>74</v>
      </c>
    </row>
    <row r="28" spans="1:13" ht="15" customHeight="1">
      <c r="A28" s="50" t="s">
        <v>64</v>
      </c>
      <c r="B28" s="111"/>
      <c r="C28" s="111"/>
      <c r="D28" s="13"/>
      <c r="E28" s="32">
        <f t="shared" si="0"/>
        <v>0.54300000000000004</v>
      </c>
      <c r="F28" s="36">
        <f>D28*E28</f>
        <v>0</v>
      </c>
      <c r="H28" s="13" t="s">
        <v>16</v>
      </c>
      <c r="I28" s="13">
        <v>24</v>
      </c>
      <c r="J28" s="14"/>
      <c r="K28" s="14"/>
      <c r="L28" s="74"/>
      <c r="M28" s="74"/>
    </row>
    <row r="29" spans="1:13" ht="15" customHeight="1">
      <c r="A29" s="50" t="s">
        <v>65</v>
      </c>
      <c r="B29" s="111"/>
      <c r="C29" s="111"/>
      <c r="D29" s="13"/>
      <c r="E29" s="32">
        <f t="shared" si="0"/>
        <v>0.54300000000000004</v>
      </c>
      <c r="F29" s="36">
        <f t="shared" ref="F29:F30" si="4">D29*E29</f>
        <v>0</v>
      </c>
      <c r="H29" s="13" t="s">
        <v>13</v>
      </c>
      <c r="I29" s="13">
        <v>25</v>
      </c>
      <c r="J29" s="14"/>
      <c r="K29" s="14"/>
      <c r="L29" s="74"/>
      <c r="M29" s="74"/>
    </row>
    <row r="30" spans="1:13" ht="15" customHeight="1">
      <c r="A30" s="60" t="s">
        <v>66</v>
      </c>
      <c r="B30" s="110"/>
      <c r="C30" s="110"/>
      <c r="D30" s="15"/>
      <c r="E30" s="32">
        <f t="shared" si="0"/>
        <v>0.54300000000000004</v>
      </c>
      <c r="F30" s="45">
        <f t="shared" si="4"/>
        <v>0</v>
      </c>
      <c r="H30" s="44" t="s">
        <v>18</v>
      </c>
      <c r="I30" s="15">
        <v>26</v>
      </c>
      <c r="J30" s="16"/>
      <c r="K30" s="16" t="s">
        <v>28</v>
      </c>
      <c r="L30" s="73">
        <v>1</v>
      </c>
      <c r="M30" s="73">
        <v>74</v>
      </c>
    </row>
    <row r="31" spans="1:13" ht="15" customHeight="1">
      <c r="A31" s="60" t="s">
        <v>67</v>
      </c>
      <c r="B31" s="110"/>
      <c r="C31" s="110"/>
      <c r="D31" s="15"/>
      <c r="E31" s="32">
        <f t="shared" si="0"/>
        <v>0.54300000000000004</v>
      </c>
      <c r="F31" s="45">
        <f>D31*E31</f>
        <v>0</v>
      </c>
      <c r="H31" s="44" t="s">
        <v>15</v>
      </c>
      <c r="I31" s="15">
        <v>27</v>
      </c>
      <c r="J31" s="16"/>
      <c r="K31" s="16" t="s">
        <v>28</v>
      </c>
      <c r="L31" s="73">
        <v>1</v>
      </c>
      <c r="M31" s="73">
        <v>74</v>
      </c>
    </row>
    <row r="32" spans="1:13" ht="15" customHeight="1">
      <c r="A32" s="60" t="s">
        <v>68</v>
      </c>
      <c r="B32" s="110"/>
      <c r="C32" s="110"/>
      <c r="D32" s="15"/>
      <c r="E32" s="32">
        <f t="shared" si="0"/>
        <v>0.54300000000000004</v>
      </c>
      <c r="F32" s="45">
        <f>D32*E32</f>
        <v>0</v>
      </c>
      <c r="H32" s="44" t="s">
        <v>15</v>
      </c>
      <c r="I32" s="15">
        <v>28</v>
      </c>
      <c r="J32" s="16" t="s">
        <v>79</v>
      </c>
      <c r="K32" s="16"/>
      <c r="L32" s="73">
        <v>1</v>
      </c>
      <c r="M32" s="73">
        <v>74</v>
      </c>
    </row>
    <row r="33" spans="1:13" ht="15" customHeight="1">
      <c r="A33" s="28"/>
      <c r="B33" s="114" t="s">
        <v>30</v>
      </c>
      <c r="C33" s="117"/>
      <c r="D33" s="83"/>
      <c r="E33" s="33"/>
      <c r="F33" s="38">
        <f>SUM(F5:F32)</f>
        <v>41.213700000000003</v>
      </c>
      <c r="H33" s="42"/>
      <c r="I33" s="43"/>
      <c r="J33" s="128" t="s">
        <v>34</v>
      </c>
      <c r="K33" s="43"/>
      <c r="L33" s="72">
        <f>SUM(L5:L31)</f>
        <v>18</v>
      </c>
      <c r="M33" s="72">
        <f>SUM(M5:M31)</f>
        <v>1332</v>
      </c>
    </row>
    <row r="34" spans="1:13" ht="15" customHeight="1">
      <c r="H34" s="5"/>
      <c r="I34" s="5"/>
      <c r="J34" s="5"/>
      <c r="K34" s="5"/>
      <c r="L34" s="89"/>
      <c r="M34" s="5"/>
    </row>
    <row r="35" spans="1:13">
      <c r="H35" s="5"/>
      <c r="I35" s="5"/>
      <c r="J35" s="5"/>
      <c r="K35" s="5"/>
      <c r="L35" s="89"/>
      <c r="M35" s="5"/>
    </row>
  </sheetData>
  <mergeCells count="4">
    <mergeCell ref="A1:F1"/>
    <mergeCell ref="H1:M1"/>
    <mergeCell ref="A2:F2"/>
    <mergeCell ref="H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19" workbookViewId="0">
      <selection activeCell="H36" sqref="H36"/>
    </sheetView>
  </sheetViews>
  <sheetFormatPr baseColWidth="10" defaultRowHeight="12.75"/>
  <cols>
    <col min="1" max="1" width="5.625" style="6" customWidth="1"/>
    <col min="2" max="2" width="20.625" style="6" customWidth="1"/>
    <col min="3" max="3" width="43.5" style="1" customWidth="1"/>
    <col min="4" max="4" width="7.5" style="2" customWidth="1"/>
    <col min="5" max="5" width="11" style="34"/>
    <col min="6" max="6" width="11" style="6"/>
    <col min="7" max="7" width="3.625" customWidth="1"/>
    <col min="8" max="9" width="5.625" customWidth="1"/>
    <col min="11" max="11" width="11" style="78"/>
    <col min="12" max="12" width="12.5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4" t="s">
        <v>2</v>
      </c>
      <c r="B2" s="134"/>
      <c r="C2" s="134"/>
      <c r="D2" s="134"/>
      <c r="E2" s="134"/>
      <c r="F2" s="4"/>
      <c r="G2" s="134" t="s">
        <v>2</v>
      </c>
      <c r="H2" s="134"/>
      <c r="I2" s="134"/>
      <c r="J2" s="134"/>
      <c r="K2" s="134"/>
      <c r="L2" s="134"/>
    </row>
    <row r="4" spans="1:13" ht="15" customHeight="1">
      <c r="A4" s="9" t="s">
        <v>36</v>
      </c>
      <c r="B4" s="109" t="s">
        <v>38</v>
      </c>
      <c r="C4" s="9" t="s">
        <v>37</v>
      </c>
      <c r="D4" s="31" t="s">
        <v>35</v>
      </c>
      <c r="E4" s="31" t="s">
        <v>39</v>
      </c>
      <c r="F4" s="40" t="s">
        <v>34</v>
      </c>
      <c r="G4" s="6"/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62" t="s">
        <v>14</v>
      </c>
    </row>
    <row r="5" spans="1:13" ht="15" customHeight="1">
      <c r="A5" s="49" t="s">
        <v>41</v>
      </c>
      <c r="B5" s="115"/>
      <c r="C5" s="18"/>
      <c r="D5" s="46"/>
      <c r="E5" s="32">
        <f t="shared" ref="E5:E35" si="0">barème2018</f>
        <v>0.54300000000000004</v>
      </c>
      <c r="F5" s="47">
        <f t="shared" ref="F5:F6" si="1">D5*E5</f>
        <v>0</v>
      </c>
      <c r="G5" s="6"/>
      <c r="H5" s="15" t="s">
        <v>12</v>
      </c>
      <c r="I5" s="15">
        <v>1</v>
      </c>
      <c r="J5" s="16"/>
      <c r="K5" s="16" t="s">
        <v>28</v>
      </c>
      <c r="L5" s="73">
        <v>1</v>
      </c>
      <c r="M5" s="73">
        <v>74</v>
      </c>
    </row>
    <row r="6" spans="1:13" ht="15" customHeight="1">
      <c r="A6" s="49" t="s">
        <v>42</v>
      </c>
      <c r="B6" s="115"/>
      <c r="C6" s="18"/>
      <c r="D6" s="46"/>
      <c r="E6" s="32">
        <f t="shared" si="0"/>
        <v>0.54300000000000004</v>
      </c>
      <c r="F6" s="47">
        <f t="shared" si="1"/>
        <v>0</v>
      </c>
      <c r="G6" s="6"/>
      <c r="H6" s="15" t="s">
        <v>17</v>
      </c>
      <c r="I6" s="15">
        <v>2</v>
      </c>
      <c r="J6" s="16"/>
      <c r="K6" s="16" t="s">
        <v>28</v>
      </c>
      <c r="L6" s="73">
        <v>1</v>
      </c>
      <c r="M6" s="73">
        <v>74</v>
      </c>
    </row>
    <row r="7" spans="1:13" ht="15" customHeight="1">
      <c r="A7" s="50" t="s">
        <v>43</v>
      </c>
      <c r="B7" s="118"/>
      <c r="C7" s="21"/>
      <c r="D7" s="32"/>
      <c r="E7" s="32">
        <f t="shared" si="0"/>
        <v>0.54300000000000004</v>
      </c>
      <c r="F7" s="36">
        <f>D7*E7</f>
        <v>0</v>
      </c>
      <c r="G7" s="6"/>
      <c r="H7" s="13" t="s">
        <v>16</v>
      </c>
      <c r="I7" s="13">
        <v>3</v>
      </c>
      <c r="J7" s="14"/>
      <c r="K7" s="14"/>
      <c r="L7" s="74"/>
      <c r="M7" s="74"/>
    </row>
    <row r="8" spans="1:13" ht="15" customHeight="1">
      <c r="A8" s="50" t="s">
        <v>44</v>
      </c>
      <c r="B8" s="118"/>
      <c r="C8" s="21"/>
      <c r="D8" s="32"/>
      <c r="E8" s="32">
        <f t="shared" si="0"/>
        <v>0.54300000000000004</v>
      </c>
      <c r="F8" s="36">
        <f>D8*E8</f>
        <v>0</v>
      </c>
      <c r="G8" s="6"/>
      <c r="H8" s="13" t="s">
        <v>13</v>
      </c>
      <c r="I8" s="13">
        <v>4</v>
      </c>
      <c r="J8" s="14"/>
      <c r="K8" s="14"/>
      <c r="L8" s="74"/>
      <c r="M8" s="74"/>
    </row>
    <row r="9" spans="1:13" ht="15" customHeight="1">
      <c r="A9" s="49" t="s">
        <v>45</v>
      </c>
      <c r="B9" s="115"/>
      <c r="C9" s="18"/>
      <c r="D9" s="46"/>
      <c r="E9" s="32">
        <f t="shared" si="0"/>
        <v>0.54300000000000004</v>
      </c>
      <c r="F9" s="47">
        <f t="shared" ref="F9:F13" si="2">D9*E9</f>
        <v>0</v>
      </c>
      <c r="G9" s="6"/>
      <c r="H9" s="15" t="s">
        <v>18</v>
      </c>
      <c r="I9" s="15">
        <v>5</v>
      </c>
      <c r="J9" s="16"/>
      <c r="K9" s="16" t="s">
        <v>28</v>
      </c>
      <c r="L9" s="73">
        <v>1</v>
      </c>
      <c r="M9" s="73">
        <v>74</v>
      </c>
    </row>
    <row r="10" spans="1:13" ht="15" customHeight="1">
      <c r="A10" s="49" t="s">
        <v>46</v>
      </c>
      <c r="B10" s="115"/>
      <c r="C10" s="18"/>
      <c r="D10" s="46"/>
      <c r="E10" s="32">
        <f t="shared" si="0"/>
        <v>0.54300000000000004</v>
      </c>
      <c r="F10" s="47">
        <f t="shared" si="2"/>
        <v>0</v>
      </c>
      <c r="G10" s="6"/>
      <c r="H10" s="15" t="s">
        <v>15</v>
      </c>
      <c r="I10" s="15">
        <v>6</v>
      </c>
      <c r="J10" s="16"/>
      <c r="K10" s="16" t="s">
        <v>28</v>
      </c>
      <c r="L10" s="73">
        <v>1</v>
      </c>
      <c r="M10" s="73">
        <v>74</v>
      </c>
    </row>
    <row r="11" spans="1:13" ht="15" customHeight="1">
      <c r="A11" s="49" t="s">
        <v>47</v>
      </c>
      <c r="B11" s="115"/>
      <c r="C11" s="18"/>
      <c r="D11" s="46"/>
      <c r="E11" s="32">
        <f t="shared" si="0"/>
        <v>0.54300000000000004</v>
      </c>
      <c r="F11" s="47">
        <f t="shared" si="2"/>
        <v>0</v>
      </c>
      <c r="G11" s="6"/>
      <c r="H11" s="15" t="s">
        <v>15</v>
      </c>
      <c r="I11" s="15">
        <v>7</v>
      </c>
      <c r="J11" s="16"/>
      <c r="K11" s="16" t="s">
        <v>28</v>
      </c>
      <c r="L11" s="73">
        <v>1</v>
      </c>
      <c r="M11" s="73">
        <v>74</v>
      </c>
    </row>
    <row r="12" spans="1:13" ht="15" customHeight="1">
      <c r="A12" s="49" t="s">
        <v>48</v>
      </c>
      <c r="B12" s="115"/>
      <c r="C12" s="18"/>
      <c r="D12" s="46"/>
      <c r="E12" s="32">
        <f t="shared" si="0"/>
        <v>0.54300000000000004</v>
      </c>
      <c r="F12" s="47">
        <f t="shared" si="2"/>
        <v>0</v>
      </c>
      <c r="G12" s="6"/>
      <c r="H12" s="15" t="s">
        <v>12</v>
      </c>
      <c r="I12" s="15">
        <v>8</v>
      </c>
      <c r="J12" s="16"/>
      <c r="K12" s="16" t="s">
        <v>28</v>
      </c>
      <c r="L12" s="73">
        <v>1</v>
      </c>
      <c r="M12" s="73">
        <v>74</v>
      </c>
    </row>
    <row r="13" spans="1:13" ht="15" customHeight="1">
      <c r="A13" s="49" t="s">
        <v>49</v>
      </c>
      <c r="B13" s="115"/>
      <c r="C13" s="18"/>
      <c r="D13" s="46"/>
      <c r="E13" s="32">
        <f t="shared" si="0"/>
        <v>0.54300000000000004</v>
      </c>
      <c r="F13" s="47">
        <f t="shared" si="2"/>
        <v>0</v>
      </c>
      <c r="G13" s="6"/>
      <c r="H13" s="15" t="s">
        <v>17</v>
      </c>
      <c r="I13" s="15">
        <v>9</v>
      </c>
      <c r="J13" s="103" t="s">
        <v>82</v>
      </c>
      <c r="K13" s="16"/>
      <c r="L13" s="73"/>
      <c r="M13" s="73"/>
    </row>
    <row r="14" spans="1:13" ht="15" customHeight="1">
      <c r="A14" s="50" t="s">
        <v>50</v>
      </c>
      <c r="B14" s="118"/>
      <c r="C14" s="21"/>
      <c r="D14" s="32"/>
      <c r="E14" s="32">
        <f t="shared" si="0"/>
        <v>0.54300000000000004</v>
      </c>
      <c r="F14" s="36">
        <f>D14*E14</f>
        <v>0</v>
      </c>
      <c r="G14" s="6"/>
      <c r="H14" s="13" t="s">
        <v>16</v>
      </c>
      <c r="I14" s="13">
        <v>10</v>
      </c>
      <c r="J14" s="14"/>
      <c r="K14" s="14"/>
      <c r="L14" s="74"/>
      <c r="M14" s="74"/>
    </row>
    <row r="15" spans="1:13" ht="15" customHeight="1">
      <c r="A15" s="50" t="s">
        <v>51</v>
      </c>
      <c r="B15" s="118"/>
      <c r="C15" s="21"/>
      <c r="D15" s="32"/>
      <c r="E15" s="32">
        <f t="shared" si="0"/>
        <v>0.54300000000000004</v>
      </c>
      <c r="F15" s="36">
        <f>D15*E15</f>
        <v>0</v>
      </c>
      <c r="G15" s="6"/>
      <c r="H15" s="13" t="s">
        <v>13</v>
      </c>
      <c r="I15" s="13">
        <v>11</v>
      </c>
      <c r="J15" s="14"/>
      <c r="K15" s="14"/>
      <c r="L15" s="74"/>
      <c r="M15" s="74"/>
    </row>
    <row r="16" spans="1:13" ht="15" customHeight="1">
      <c r="A16" s="49" t="s">
        <v>52</v>
      </c>
      <c r="B16" s="115" t="s">
        <v>83</v>
      </c>
      <c r="C16" s="18" t="s">
        <v>84</v>
      </c>
      <c r="D16" s="46">
        <f>40.5+41.3</f>
        <v>81.8</v>
      </c>
      <c r="E16" s="32">
        <f t="shared" si="0"/>
        <v>0.54300000000000004</v>
      </c>
      <c r="F16" s="47">
        <f t="shared" ref="F16:F20" si="3">D16*E16</f>
        <v>44.417400000000001</v>
      </c>
      <c r="G16" s="6"/>
      <c r="H16" s="15" t="s">
        <v>18</v>
      </c>
      <c r="I16" s="15">
        <v>12</v>
      </c>
      <c r="J16" s="16" t="s">
        <v>93</v>
      </c>
      <c r="K16" s="16" t="s">
        <v>28</v>
      </c>
      <c r="L16" s="73">
        <v>1</v>
      </c>
      <c r="M16" s="73">
        <v>74</v>
      </c>
    </row>
    <row r="17" spans="1:13" ht="15" customHeight="1">
      <c r="A17" s="49" t="s">
        <v>53</v>
      </c>
      <c r="B17" s="112"/>
      <c r="C17" s="19"/>
      <c r="D17" s="46"/>
      <c r="E17" s="32">
        <f t="shared" si="0"/>
        <v>0.54300000000000004</v>
      </c>
      <c r="F17" s="47">
        <f t="shared" si="3"/>
        <v>0</v>
      </c>
      <c r="G17" s="6"/>
      <c r="H17" s="15" t="s">
        <v>15</v>
      </c>
      <c r="I17" s="15">
        <v>13</v>
      </c>
      <c r="J17" s="16"/>
      <c r="K17" s="16" t="s">
        <v>28</v>
      </c>
      <c r="L17" s="73"/>
      <c r="M17" s="73">
        <v>74</v>
      </c>
    </row>
    <row r="18" spans="1:13" ht="15" customHeight="1">
      <c r="A18" s="49" t="s">
        <v>54</v>
      </c>
      <c r="B18" s="19" t="s">
        <v>86</v>
      </c>
      <c r="C18" s="112" t="s">
        <v>85</v>
      </c>
      <c r="D18" s="46">
        <f>33+32.7</f>
        <v>65.7</v>
      </c>
      <c r="E18" s="32">
        <f t="shared" si="0"/>
        <v>0.54300000000000004</v>
      </c>
      <c r="F18" s="47">
        <f t="shared" si="3"/>
        <v>35.675100000000008</v>
      </c>
      <c r="G18" s="6"/>
      <c r="H18" s="15" t="s">
        <v>15</v>
      </c>
      <c r="I18" s="15">
        <v>14</v>
      </c>
      <c r="J18" s="16" t="s">
        <v>94</v>
      </c>
      <c r="K18"/>
      <c r="L18" s="78"/>
    </row>
    <row r="19" spans="1:13" ht="15" customHeight="1">
      <c r="A19" s="49" t="s">
        <v>55</v>
      </c>
      <c r="B19" s="115"/>
      <c r="C19" s="18"/>
      <c r="D19" s="46"/>
      <c r="E19" s="32">
        <f t="shared" si="0"/>
        <v>0.54300000000000004</v>
      </c>
      <c r="F19" s="47">
        <f t="shared" si="3"/>
        <v>0</v>
      </c>
      <c r="G19" s="6"/>
      <c r="H19" s="15" t="s">
        <v>12</v>
      </c>
      <c r="I19" s="15">
        <v>15</v>
      </c>
      <c r="J19" s="16" t="s">
        <v>79</v>
      </c>
      <c r="K19" s="16"/>
      <c r="L19" s="73"/>
      <c r="M19" s="73"/>
    </row>
    <row r="20" spans="1:13" ht="15" customHeight="1">
      <c r="A20" s="49" t="s">
        <v>56</v>
      </c>
      <c r="B20" s="112"/>
      <c r="C20" s="6"/>
      <c r="D20" s="46"/>
      <c r="E20" s="32">
        <f t="shared" si="0"/>
        <v>0.54300000000000004</v>
      </c>
      <c r="F20" s="47">
        <f t="shared" si="3"/>
        <v>0</v>
      </c>
      <c r="G20" s="6"/>
      <c r="H20" s="15" t="s">
        <v>17</v>
      </c>
      <c r="I20" s="15">
        <v>16</v>
      </c>
      <c r="J20" s="16"/>
      <c r="K20" s="16" t="s">
        <v>28</v>
      </c>
      <c r="L20" s="73">
        <v>1</v>
      </c>
      <c r="M20" s="73">
        <v>74</v>
      </c>
    </row>
    <row r="21" spans="1:13" ht="15" customHeight="1">
      <c r="A21" s="50" t="s">
        <v>57</v>
      </c>
      <c r="B21" s="118"/>
      <c r="C21" s="21"/>
      <c r="D21" s="32"/>
      <c r="E21" s="32">
        <f t="shared" si="0"/>
        <v>0.54300000000000004</v>
      </c>
      <c r="F21" s="36">
        <f>D21*E21</f>
        <v>0</v>
      </c>
      <c r="G21" s="6"/>
      <c r="H21" s="13" t="s">
        <v>16</v>
      </c>
      <c r="I21" s="13">
        <v>17</v>
      </c>
      <c r="J21" s="14"/>
      <c r="K21" s="14"/>
      <c r="L21" s="74"/>
      <c r="M21" s="74"/>
    </row>
    <row r="22" spans="1:13" ht="15" customHeight="1">
      <c r="A22" s="50" t="s">
        <v>58</v>
      </c>
      <c r="B22" s="118"/>
      <c r="C22" s="21"/>
      <c r="D22" s="32"/>
      <c r="E22" s="32">
        <f t="shared" si="0"/>
        <v>0.54300000000000004</v>
      </c>
      <c r="F22" s="36">
        <f>D22*E22</f>
        <v>0</v>
      </c>
      <c r="G22" s="6"/>
      <c r="H22" s="13" t="s">
        <v>13</v>
      </c>
      <c r="I22" s="13">
        <v>18</v>
      </c>
      <c r="J22" s="14"/>
      <c r="K22" s="14"/>
      <c r="L22" s="74"/>
      <c r="M22" s="74"/>
    </row>
    <row r="23" spans="1:13" ht="15" customHeight="1">
      <c r="A23" s="49" t="s">
        <v>59</v>
      </c>
      <c r="B23" s="116" t="s">
        <v>29</v>
      </c>
      <c r="C23" s="11" t="s">
        <v>31</v>
      </c>
      <c r="D23" s="39">
        <f>37.3 + 37.8</f>
        <v>75.099999999999994</v>
      </c>
      <c r="E23" s="32">
        <f t="shared" si="0"/>
        <v>0.54300000000000004</v>
      </c>
      <c r="F23" s="47">
        <f t="shared" ref="F23:F27" si="4">D23*E23</f>
        <v>40.779299999999999</v>
      </c>
      <c r="G23" s="6"/>
      <c r="H23" s="15" t="s">
        <v>18</v>
      </c>
      <c r="I23" s="15">
        <v>19</v>
      </c>
      <c r="J23" s="16" t="s">
        <v>95</v>
      </c>
      <c r="K23" s="16"/>
      <c r="L23" s="73"/>
      <c r="M23" s="73"/>
    </row>
    <row r="24" spans="1:13" ht="15" customHeight="1">
      <c r="A24" s="49" t="s">
        <v>60</v>
      </c>
      <c r="B24" s="115"/>
      <c r="C24" s="18"/>
      <c r="D24" s="46"/>
      <c r="E24" s="32">
        <f t="shared" si="0"/>
        <v>0.54300000000000004</v>
      </c>
      <c r="F24" s="47">
        <f t="shared" si="4"/>
        <v>0</v>
      </c>
      <c r="G24" s="6"/>
      <c r="H24" s="15" t="s">
        <v>15</v>
      </c>
      <c r="I24" s="15">
        <v>20</v>
      </c>
      <c r="J24" s="16"/>
      <c r="K24" s="16" t="s">
        <v>28</v>
      </c>
      <c r="L24" s="73">
        <v>1</v>
      </c>
      <c r="M24" s="73">
        <v>74</v>
      </c>
    </row>
    <row r="25" spans="1:13" ht="15" customHeight="1">
      <c r="A25" s="49" t="s">
        <v>61</v>
      </c>
      <c r="B25" s="115"/>
      <c r="C25" s="18"/>
      <c r="D25" s="46"/>
      <c r="E25" s="32">
        <f t="shared" si="0"/>
        <v>0.54300000000000004</v>
      </c>
      <c r="F25" s="47">
        <f t="shared" si="4"/>
        <v>0</v>
      </c>
      <c r="G25" s="6"/>
      <c r="H25" s="15" t="s">
        <v>15</v>
      </c>
      <c r="I25" s="15">
        <v>21</v>
      </c>
      <c r="J25" s="16"/>
      <c r="K25" s="16" t="s">
        <v>28</v>
      </c>
      <c r="L25" s="73">
        <v>1</v>
      </c>
      <c r="M25" s="73">
        <v>74</v>
      </c>
    </row>
    <row r="26" spans="1:13" ht="15" customHeight="1">
      <c r="A26" s="49" t="s">
        <v>62</v>
      </c>
      <c r="B26" s="115"/>
      <c r="C26" s="18"/>
      <c r="D26" s="46"/>
      <c r="E26" s="32">
        <f t="shared" si="0"/>
        <v>0.54300000000000004</v>
      </c>
      <c r="F26" s="47">
        <f t="shared" si="4"/>
        <v>0</v>
      </c>
      <c r="G26" s="6"/>
      <c r="H26" s="15" t="s">
        <v>12</v>
      </c>
      <c r="I26" s="15">
        <v>22</v>
      </c>
      <c r="J26" s="16"/>
      <c r="K26" s="16" t="s">
        <v>28</v>
      </c>
      <c r="L26" s="73">
        <v>1</v>
      </c>
      <c r="M26" s="73">
        <v>74</v>
      </c>
    </row>
    <row r="27" spans="1:13" ht="15" customHeight="1">
      <c r="A27" s="49" t="s">
        <v>63</v>
      </c>
      <c r="B27" s="115"/>
      <c r="C27" s="18"/>
      <c r="D27" s="46"/>
      <c r="E27" s="32">
        <f t="shared" si="0"/>
        <v>0.54300000000000004</v>
      </c>
      <c r="F27" s="47">
        <f t="shared" si="4"/>
        <v>0</v>
      </c>
      <c r="G27" s="6"/>
      <c r="H27" s="15" t="s">
        <v>17</v>
      </c>
      <c r="I27" s="15">
        <v>23</v>
      </c>
      <c r="J27" s="16"/>
      <c r="K27" s="16" t="s">
        <v>28</v>
      </c>
      <c r="L27" s="73">
        <v>1</v>
      </c>
      <c r="M27" s="73">
        <v>74</v>
      </c>
    </row>
    <row r="28" spans="1:13" ht="15" customHeight="1">
      <c r="A28" s="50" t="s">
        <v>64</v>
      </c>
      <c r="B28" s="118"/>
      <c r="C28" s="21"/>
      <c r="D28" s="32"/>
      <c r="E28" s="32">
        <f t="shared" si="0"/>
        <v>0.54300000000000004</v>
      </c>
      <c r="F28" s="36">
        <f>D28*E28</f>
        <v>0</v>
      </c>
      <c r="G28" s="6"/>
      <c r="H28" s="13" t="s">
        <v>16</v>
      </c>
      <c r="I28" s="13">
        <v>24</v>
      </c>
      <c r="J28" s="14"/>
      <c r="K28" s="14"/>
      <c r="L28" s="74"/>
      <c r="M28" s="74"/>
    </row>
    <row r="29" spans="1:13" ht="15" customHeight="1">
      <c r="A29" s="50" t="s">
        <v>65</v>
      </c>
      <c r="B29" s="118"/>
      <c r="C29" s="21"/>
      <c r="D29" s="32"/>
      <c r="E29" s="32">
        <f t="shared" si="0"/>
        <v>0.54300000000000004</v>
      </c>
      <c r="F29" s="36">
        <f>D29*E29</f>
        <v>0</v>
      </c>
      <c r="G29" s="6"/>
      <c r="H29" s="13" t="s">
        <v>13</v>
      </c>
      <c r="I29" s="13">
        <v>25</v>
      </c>
      <c r="J29" s="14"/>
      <c r="K29" s="14"/>
      <c r="L29" s="74"/>
      <c r="M29" s="74"/>
    </row>
    <row r="30" spans="1:13" ht="15" customHeight="1">
      <c r="A30" s="49" t="s">
        <v>66</v>
      </c>
      <c r="B30" s="115"/>
      <c r="C30" s="18"/>
      <c r="D30" s="46"/>
      <c r="E30" s="32">
        <f t="shared" si="0"/>
        <v>0.54300000000000004</v>
      </c>
      <c r="F30" s="47">
        <f t="shared" ref="F30:F34" si="5">D30*E30</f>
        <v>0</v>
      </c>
      <c r="G30" s="6"/>
      <c r="H30" s="44" t="s">
        <v>18</v>
      </c>
      <c r="I30" s="15">
        <v>26</v>
      </c>
      <c r="J30" s="103" t="s">
        <v>82</v>
      </c>
      <c r="K30" s="16"/>
      <c r="L30" s="73"/>
      <c r="M30" s="73"/>
    </row>
    <row r="31" spans="1:13" ht="15" customHeight="1">
      <c r="A31" s="49" t="s">
        <v>67</v>
      </c>
      <c r="B31" s="115"/>
      <c r="C31" s="18"/>
      <c r="D31" s="46"/>
      <c r="E31" s="32">
        <f t="shared" si="0"/>
        <v>0.54300000000000004</v>
      </c>
      <c r="F31" s="47">
        <f t="shared" si="5"/>
        <v>0</v>
      </c>
      <c r="G31" s="6"/>
      <c r="H31" s="44" t="s">
        <v>15</v>
      </c>
      <c r="I31" s="15">
        <v>27</v>
      </c>
      <c r="J31" s="103" t="s">
        <v>82</v>
      </c>
      <c r="K31" s="16"/>
      <c r="L31" s="73"/>
      <c r="M31" s="73"/>
    </row>
    <row r="32" spans="1:13" ht="15" customHeight="1">
      <c r="A32" s="49" t="s">
        <v>68</v>
      </c>
      <c r="B32" s="115"/>
      <c r="C32" s="18"/>
      <c r="D32" s="46"/>
      <c r="E32" s="32">
        <f t="shared" si="0"/>
        <v>0.54300000000000004</v>
      </c>
      <c r="F32" s="47">
        <f t="shared" si="5"/>
        <v>0</v>
      </c>
      <c r="G32" s="6"/>
      <c r="H32" s="44" t="s">
        <v>15</v>
      </c>
      <c r="I32" s="15">
        <v>28</v>
      </c>
      <c r="J32" s="16"/>
      <c r="K32" s="16" t="s">
        <v>28</v>
      </c>
      <c r="L32" s="73">
        <v>1</v>
      </c>
      <c r="M32" s="73">
        <v>74</v>
      </c>
    </row>
    <row r="33" spans="1:13" ht="15" customHeight="1">
      <c r="A33" s="49" t="s">
        <v>69</v>
      </c>
      <c r="B33" s="115"/>
      <c r="C33" s="18"/>
      <c r="D33" s="46"/>
      <c r="E33" s="32">
        <f t="shared" si="0"/>
        <v>0.54300000000000004</v>
      </c>
      <c r="F33" s="47">
        <f t="shared" si="5"/>
        <v>0</v>
      </c>
      <c r="G33" s="6"/>
      <c r="H33" s="44" t="s">
        <v>12</v>
      </c>
      <c r="I33" s="15">
        <v>29</v>
      </c>
      <c r="J33" s="16"/>
      <c r="K33" s="16" t="s">
        <v>28</v>
      </c>
      <c r="L33" s="73">
        <v>1</v>
      </c>
      <c r="M33" s="73">
        <v>74</v>
      </c>
    </row>
    <row r="34" spans="1:13" ht="15" customHeight="1">
      <c r="A34" s="49" t="s">
        <v>70</v>
      </c>
      <c r="B34" s="115"/>
      <c r="C34" s="18"/>
      <c r="D34" s="46"/>
      <c r="E34" s="32">
        <f t="shared" si="0"/>
        <v>0.54300000000000004</v>
      </c>
      <c r="F34" s="47">
        <f t="shared" si="5"/>
        <v>0</v>
      </c>
      <c r="G34" s="6"/>
      <c r="H34" s="15" t="s">
        <v>17</v>
      </c>
      <c r="I34" s="15">
        <v>30</v>
      </c>
      <c r="J34" s="16"/>
      <c r="K34" s="16" t="s">
        <v>28</v>
      </c>
      <c r="L34" s="73">
        <v>1</v>
      </c>
      <c r="M34" s="73">
        <v>74</v>
      </c>
    </row>
    <row r="35" spans="1:13" ht="15" customHeight="1">
      <c r="A35" s="50" t="s">
        <v>71</v>
      </c>
      <c r="B35" s="118"/>
      <c r="C35" s="21"/>
      <c r="D35" s="32"/>
      <c r="E35" s="32">
        <f t="shared" si="0"/>
        <v>0.54300000000000004</v>
      </c>
      <c r="F35" s="36">
        <f t="shared" ref="F35" si="6">D35*E35</f>
        <v>0</v>
      </c>
      <c r="G35" s="6"/>
      <c r="H35" s="13" t="s">
        <v>16</v>
      </c>
      <c r="I35" s="13">
        <v>31</v>
      </c>
      <c r="J35" s="14"/>
      <c r="K35" s="14"/>
      <c r="L35" s="74"/>
      <c r="M35" s="74"/>
    </row>
    <row r="36" spans="1:13">
      <c r="A36" s="28"/>
      <c r="B36" s="29" t="s">
        <v>30</v>
      </c>
      <c r="C36" s="117"/>
      <c r="D36" s="117"/>
      <c r="E36" s="33"/>
      <c r="F36" s="38">
        <f>SUM(F5:F33)</f>
        <v>120.87180000000001</v>
      </c>
      <c r="G36" s="6"/>
      <c r="H36" s="48"/>
      <c r="I36" s="48"/>
      <c r="J36" s="48"/>
      <c r="K36" s="48"/>
      <c r="L36" s="75">
        <f>SUM(L6:L34)</f>
        <v>14</v>
      </c>
      <c r="M36" s="75">
        <f>SUM(M6:M34)</f>
        <v>1110</v>
      </c>
    </row>
  </sheetData>
  <mergeCells count="4">
    <mergeCell ref="A1:E1"/>
    <mergeCell ref="A2:E2"/>
    <mergeCell ref="G2:L2"/>
    <mergeCell ref="H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7" workbookViewId="0">
      <selection activeCell="D32" sqref="D32"/>
    </sheetView>
  </sheetViews>
  <sheetFormatPr baseColWidth="10" defaultRowHeight="12.75"/>
  <cols>
    <col min="1" max="1" width="5.625" style="6" customWidth="1"/>
    <col min="2" max="2" width="20.625" style="6" customWidth="1"/>
    <col min="3" max="3" width="43.625" style="6" customWidth="1"/>
    <col min="4" max="4" width="11" style="2"/>
    <col min="5" max="5" width="7.5" style="2" customWidth="1"/>
    <col min="6" max="6" width="11" style="34"/>
    <col min="7" max="7" width="3.625" style="6" customWidth="1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4" t="s">
        <v>3</v>
      </c>
      <c r="B2" s="134"/>
      <c r="C2" s="134"/>
      <c r="D2" s="134"/>
      <c r="E2" s="134"/>
      <c r="F2" s="134"/>
      <c r="G2" s="4"/>
      <c r="H2" s="134" t="s">
        <v>3</v>
      </c>
      <c r="I2" s="134"/>
      <c r="J2" s="134"/>
      <c r="K2" s="134"/>
      <c r="L2" s="134"/>
      <c r="M2" s="134"/>
    </row>
    <row r="4" spans="1:13" ht="15" customHeight="1">
      <c r="A4" s="9" t="s">
        <v>36</v>
      </c>
      <c r="B4" s="9" t="s">
        <v>38</v>
      </c>
      <c r="C4" s="9" t="s">
        <v>37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0" t="s">
        <v>41</v>
      </c>
      <c r="B5" s="22"/>
      <c r="C5" s="21"/>
      <c r="D5" s="32"/>
      <c r="E5" s="32">
        <f t="shared" ref="E5:E33" si="0">barème2018</f>
        <v>0.54300000000000004</v>
      </c>
      <c r="F5" s="36">
        <v>0</v>
      </c>
      <c r="H5" s="13" t="s">
        <v>13</v>
      </c>
      <c r="I5" s="13">
        <v>1</v>
      </c>
      <c r="J5" s="14"/>
      <c r="K5" s="14"/>
      <c r="L5" s="74"/>
      <c r="M5" s="74"/>
    </row>
    <row r="6" spans="1:13" ht="15" customHeight="1">
      <c r="A6" s="57" t="s">
        <v>42</v>
      </c>
      <c r="B6" s="58"/>
      <c r="C6" s="58"/>
      <c r="D6" s="58"/>
      <c r="E6" s="57">
        <f t="shared" si="0"/>
        <v>0.54300000000000004</v>
      </c>
      <c r="F6" s="119">
        <f>D6*E6</f>
        <v>0</v>
      </c>
      <c r="H6" s="57" t="s">
        <v>18</v>
      </c>
      <c r="I6" s="57">
        <v>2</v>
      </c>
      <c r="J6" s="58"/>
      <c r="K6" s="59" t="s">
        <v>25</v>
      </c>
      <c r="L6" s="77"/>
      <c r="M6" s="77"/>
    </row>
    <row r="7" spans="1:13" ht="15" customHeight="1">
      <c r="A7" s="49" t="s">
        <v>43</v>
      </c>
      <c r="B7" s="19"/>
      <c r="C7" s="18"/>
      <c r="D7" s="46"/>
      <c r="E7" s="32">
        <f t="shared" si="0"/>
        <v>0.54300000000000004</v>
      </c>
      <c r="F7" s="47">
        <f t="shared" ref="F7:F10" si="1">D7*E7</f>
        <v>0</v>
      </c>
      <c r="H7" s="15" t="s">
        <v>15</v>
      </c>
      <c r="I7" s="15">
        <v>3</v>
      </c>
      <c r="J7" s="16"/>
      <c r="K7" s="16" t="s">
        <v>28</v>
      </c>
      <c r="L7" s="73">
        <v>1</v>
      </c>
      <c r="M7" s="73">
        <v>74</v>
      </c>
    </row>
    <row r="8" spans="1:13" ht="15" customHeight="1">
      <c r="A8" s="49" t="s">
        <v>44</v>
      </c>
      <c r="B8" s="19"/>
      <c r="C8" s="18"/>
      <c r="D8" s="46"/>
      <c r="E8" s="32">
        <f t="shared" si="0"/>
        <v>0.54300000000000004</v>
      </c>
      <c r="F8" s="47">
        <f t="shared" si="1"/>
        <v>0</v>
      </c>
      <c r="H8" s="15" t="s">
        <v>15</v>
      </c>
      <c r="I8" s="15">
        <v>4</v>
      </c>
      <c r="J8" s="16"/>
      <c r="K8" s="16" t="s">
        <v>28</v>
      </c>
      <c r="L8" s="73">
        <v>1</v>
      </c>
      <c r="M8" s="73">
        <v>74</v>
      </c>
    </row>
    <row r="9" spans="1:13" ht="15" customHeight="1">
      <c r="A9" s="49" t="s">
        <v>45</v>
      </c>
      <c r="B9" s="19"/>
      <c r="C9" s="18"/>
      <c r="D9" s="46"/>
      <c r="E9" s="32">
        <f t="shared" si="0"/>
        <v>0.54300000000000004</v>
      </c>
      <c r="F9" s="47">
        <f t="shared" si="1"/>
        <v>0</v>
      </c>
      <c r="H9" s="15" t="s">
        <v>12</v>
      </c>
      <c r="I9" s="15">
        <v>5</v>
      </c>
      <c r="J9" s="16"/>
      <c r="K9" s="16" t="s">
        <v>28</v>
      </c>
      <c r="L9" s="73">
        <v>1</v>
      </c>
      <c r="M9" s="73">
        <v>74</v>
      </c>
    </row>
    <row r="10" spans="1:13" ht="15" customHeight="1">
      <c r="A10" s="49" t="s">
        <v>46</v>
      </c>
      <c r="B10" s="19"/>
      <c r="C10" s="18"/>
      <c r="D10" s="46"/>
      <c r="E10" s="32">
        <f t="shared" si="0"/>
        <v>0.54300000000000004</v>
      </c>
      <c r="F10" s="47">
        <f t="shared" si="1"/>
        <v>0</v>
      </c>
      <c r="H10" s="15" t="s">
        <v>17</v>
      </c>
      <c r="I10" s="15">
        <v>6</v>
      </c>
      <c r="J10" s="16"/>
      <c r="K10" s="16" t="s">
        <v>28</v>
      </c>
      <c r="L10" s="73">
        <v>1</v>
      </c>
      <c r="M10" s="73">
        <v>74</v>
      </c>
    </row>
    <row r="11" spans="1:13" ht="15" customHeight="1">
      <c r="A11" s="50" t="s">
        <v>47</v>
      </c>
      <c r="B11" s="22"/>
      <c r="C11" s="21"/>
      <c r="D11" s="32"/>
      <c r="E11" s="32">
        <f t="shared" si="0"/>
        <v>0.54300000000000004</v>
      </c>
      <c r="F11" s="36">
        <f>D11*E11</f>
        <v>0</v>
      </c>
      <c r="H11" s="13" t="s">
        <v>16</v>
      </c>
      <c r="I11" s="13">
        <v>7</v>
      </c>
      <c r="J11" s="14"/>
      <c r="K11" s="14"/>
      <c r="L11" s="74"/>
      <c r="M11" s="74"/>
    </row>
    <row r="12" spans="1:13" ht="15" customHeight="1">
      <c r="A12" s="50" t="s">
        <v>48</v>
      </c>
      <c r="B12" s="22"/>
      <c r="C12" s="21"/>
      <c r="D12" s="32"/>
      <c r="E12" s="32">
        <f t="shared" si="0"/>
        <v>0.54300000000000004</v>
      </c>
      <c r="F12" s="36">
        <v>0</v>
      </c>
      <c r="H12" s="13" t="s">
        <v>13</v>
      </c>
      <c r="I12" s="13">
        <v>8</v>
      </c>
      <c r="J12" s="14"/>
      <c r="K12" s="14"/>
      <c r="L12" s="74"/>
      <c r="M12" s="74"/>
    </row>
    <row r="13" spans="1:13" ht="15" customHeight="1">
      <c r="A13" s="49" t="s">
        <v>49</v>
      </c>
      <c r="B13" s="18" t="s">
        <v>86</v>
      </c>
      <c r="C13" s="112" t="s">
        <v>85</v>
      </c>
      <c r="D13" s="46">
        <f>33+32.7</f>
        <v>65.7</v>
      </c>
      <c r="E13" s="32">
        <f t="shared" si="0"/>
        <v>0.54300000000000004</v>
      </c>
      <c r="F13" s="47">
        <f t="shared" ref="F13:F17" si="2">D13*E13</f>
        <v>35.675100000000008</v>
      </c>
      <c r="H13" s="15" t="s">
        <v>18</v>
      </c>
      <c r="I13" s="15">
        <v>9</v>
      </c>
      <c r="J13" s="16" t="s">
        <v>94</v>
      </c>
      <c r="K13" s="16" t="s">
        <v>28</v>
      </c>
      <c r="L13" s="73">
        <v>1</v>
      </c>
      <c r="M13" s="73">
        <v>74</v>
      </c>
    </row>
    <row r="14" spans="1:13" ht="15" customHeight="1">
      <c r="A14" s="49" t="s">
        <v>50</v>
      </c>
      <c r="B14" s="19"/>
      <c r="C14" s="18"/>
      <c r="D14" s="46"/>
      <c r="E14" s="32">
        <f t="shared" si="0"/>
        <v>0.54300000000000004</v>
      </c>
      <c r="F14" s="47">
        <f t="shared" si="2"/>
        <v>0</v>
      </c>
      <c r="H14" s="15" t="s">
        <v>15</v>
      </c>
      <c r="I14" s="15">
        <v>10</v>
      </c>
      <c r="J14" s="16" t="s">
        <v>96</v>
      </c>
      <c r="K14" s="16"/>
      <c r="L14" s="73"/>
      <c r="M14" s="73"/>
    </row>
    <row r="15" spans="1:13" ht="15" customHeight="1">
      <c r="A15" s="49" t="s">
        <v>51</v>
      </c>
      <c r="B15" s="19"/>
      <c r="C15" s="18"/>
      <c r="D15" s="46"/>
      <c r="E15" s="32">
        <f t="shared" si="0"/>
        <v>0.54300000000000004</v>
      </c>
      <c r="F15" s="47">
        <f t="shared" si="2"/>
        <v>0</v>
      </c>
      <c r="H15" s="15" t="s">
        <v>15</v>
      </c>
      <c r="I15" s="15">
        <v>11</v>
      </c>
      <c r="J15" s="16"/>
      <c r="K15" s="16" t="s">
        <v>28</v>
      </c>
      <c r="L15" s="73">
        <v>1</v>
      </c>
      <c r="M15" s="73">
        <v>74</v>
      </c>
    </row>
    <row r="16" spans="1:13" ht="15" customHeight="1">
      <c r="A16" s="49" t="s">
        <v>52</v>
      </c>
      <c r="B16" s="19"/>
      <c r="C16" s="18"/>
      <c r="D16" s="46"/>
      <c r="E16" s="32">
        <f t="shared" si="0"/>
        <v>0.54300000000000004</v>
      </c>
      <c r="F16" s="47">
        <f t="shared" si="2"/>
        <v>0</v>
      </c>
      <c r="H16" s="15" t="s">
        <v>12</v>
      </c>
      <c r="I16" s="15">
        <v>12</v>
      </c>
      <c r="J16" s="16"/>
      <c r="K16" s="16" t="s">
        <v>28</v>
      </c>
      <c r="L16" s="73">
        <v>1</v>
      </c>
      <c r="M16" s="73">
        <v>74</v>
      </c>
    </row>
    <row r="17" spans="1:14" ht="15" customHeight="1">
      <c r="A17" s="49" t="s">
        <v>53</v>
      </c>
      <c r="B17" s="19"/>
      <c r="C17" s="18"/>
      <c r="D17" s="46"/>
      <c r="E17" s="32">
        <f t="shared" si="0"/>
        <v>0.54300000000000004</v>
      </c>
      <c r="F17" s="47">
        <f t="shared" si="2"/>
        <v>0</v>
      </c>
      <c r="H17" s="15" t="s">
        <v>17</v>
      </c>
      <c r="I17" s="15">
        <v>13</v>
      </c>
      <c r="J17" s="16"/>
      <c r="K17" s="16" t="s">
        <v>28</v>
      </c>
      <c r="L17" s="73">
        <v>1</v>
      </c>
      <c r="M17" s="73">
        <v>74</v>
      </c>
    </row>
    <row r="18" spans="1:14" ht="15" customHeight="1">
      <c r="A18" s="50" t="s">
        <v>54</v>
      </c>
      <c r="B18" s="22"/>
      <c r="C18" s="21"/>
      <c r="D18" s="32"/>
      <c r="E18" s="32">
        <f t="shared" si="0"/>
        <v>0.54300000000000004</v>
      </c>
      <c r="F18" s="36">
        <v>0</v>
      </c>
      <c r="H18" s="13" t="s">
        <v>16</v>
      </c>
      <c r="I18" s="13">
        <v>14</v>
      </c>
      <c r="J18" s="14"/>
      <c r="K18" s="14"/>
      <c r="L18" s="74"/>
      <c r="M18" s="74"/>
    </row>
    <row r="19" spans="1:14" ht="15" customHeight="1">
      <c r="A19" s="50" t="s">
        <v>55</v>
      </c>
      <c r="B19" s="22"/>
      <c r="C19" s="21"/>
      <c r="D19" s="32"/>
      <c r="E19" s="32">
        <f t="shared" si="0"/>
        <v>0.54300000000000004</v>
      </c>
      <c r="F19" s="36">
        <v>0</v>
      </c>
      <c r="H19" s="13" t="s">
        <v>13</v>
      </c>
      <c r="I19" s="13">
        <v>15</v>
      </c>
      <c r="J19" s="14"/>
      <c r="K19" s="14"/>
      <c r="L19" s="74"/>
      <c r="M19" s="74"/>
    </row>
    <row r="20" spans="1:14" ht="15" customHeight="1">
      <c r="A20" s="49" t="s">
        <v>56</v>
      </c>
      <c r="B20" s="18" t="s">
        <v>86</v>
      </c>
      <c r="C20" s="112" t="s">
        <v>85</v>
      </c>
      <c r="D20" s="46">
        <f>33+32.7</f>
        <v>65.7</v>
      </c>
      <c r="E20" s="32">
        <f t="shared" si="0"/>
        <v>0.54300000000000004</v>
      </c>
      <c r="F20" s="47">
        <f>D20*E20</f>
        <v>35.675100000000008</v>
      </c>
      <c r="H20" s="15" t="s">
        <v>18</v>
      </c>
      <c r="I20" s="15">
        <v>16</v>
      </c>
      <c r="J20" s="110" t="s">
        <v>95</v>
      </c>
      <c r="K20" s="16"/>
      <c r="L20" s="73"/>
      <c r="M20" s="73"/>
    </row>
    <row r="21" spans="1:14" ht="15" customHeight="1">
      <c r="A21" s="49" t="s">
        <v>57</v>
      </c>
      <c r="B21" s="19"/>
      <c r="C21" s="18"/>
      <c r="D21" s="46"/>
      <c r="E21" s="32">
        <f t="shared" si="0"/>
        <v>0.54300000000000004</v>
      </c>
      <c r="F21" s="47">
        <f t="shared" ref="F21:F24" si="3">D21*E21</f>
        <v>0</v>
      </c>
      <c r="H21" s="15" t="s">
        <v>15</v>
      </c>
      <c r="I21" s="15">
        <v>17</v>
      </c>
      <c r="J21" s="16"/>
      <c r="K21" s="16" t="s">
        <v>28</v>
      </c>
      <c r="L21" s="73">
        <v>1</v>
      </c>
      <c r="M21" s="73">
        <v>74</v>
      </c>
    </row>
    <row r="22" spans="1:14" ht="15" customHeight="1">
      <c r="A22" s="49" t="s">
        <v>58</v>
      </c>
      <c r="B22" s="19"/>
      <c r="C22" s="18"/>
      <c r="D22" s="46"/>
      <c r="E22" s="32">
        <f t="shared" si="0"/>
        <v>0.54300000000000004</v>
      </c>
      <c r="F22" s="47">
        <f t="shared" si="3"/>
        <v>0</v>
      </c>
      <c r="H22" s="15" t="s">
        <v>15</v>
      </c>
      <c r="I22" s="15">
        <v>18</v>
      </c>
      <c r="J22" s="16"/>
      <c r="K22" s="16" t="s">
        <v>28</v>
      </c>
      <c r="L22" s="73">
        <v>1</v>
      </c>
      <c r="M22" s="73">
        <v>74</v>
      </c>
    </row>
    <row r="23" spans="1:14" ht="15" customHeight="1">
      <c r="A23" s="49" t="s">
        <v>59</v>
      </c>
      <c r="B23" s="19"/>
      <c r="C23" s="18"/>
      <c r="D23" s="46"/>
      <c r="E23" s="32">
        <f t="shared" si="0"/>
        <v>0.54300000000000004</v>
      </c>
      <c r="F23" s="47">
        <f t="shared" si="3"/>
        <v>0</v>
      </c>
      <c r="H23" s="15" t="s">
        <v>12</v>
      </c>
      <c r="I23" s="15">
        <v>19</v>
      </c>
      <c r="J23" s="16"/>
      <c r="K23" s="16" t="s">
        <v>28</v>
      </c>
      <c r="L23" s="73">
        <v>1</v>
      </c>
      <c r="M23" s="73">
        <v>74</v>
      </c>
    </row>
    <row r="24" spans="1:14" ht="15" customHeight="1">
      <c r="A24" s="49" t="s">
        <v>60</v>
      </c>
      <c r="B24" s="19"/>
      <c r="C24" s="18"/>
      <c r="D24" s="46"/>
      <c r="E24" s="32">
        <f t="shared" si="0"/>
        <v>0.54300000000000004</v>
      </c>
      <c r="F24" s="47">
        <f t="shared" si="3"/>
        <v>0</v>
      </c>
      <c r="H24" s="15" t="s">
        <v>17</v>
      </c>
      <c r="I24" s="15">
        <v>20</v>
      </c>
      <c r="J24" s="16"/>
      <c r="K24" s="16"/>
      <c r="L24" s="73"/>
      <c r="M24" s="73"/>
      <c r="N24" t="s">
        <v>97</v>
      </c>
    </row>
    <row r="25" spans="1:14" ht="15" customHeight="1">
      <c r="A25" s="50" t="s">
        <v>61</v>
      </c>
      <c r="B25" s="22"/>
      <c r="C25" s="21"/>
      <c r="D25" s="32"/>
      <c r="E25" s="32">
        <f t="shared" si="0"/>
        <v>0.54300000000000004</v>
      </c>
      <c r="F25" s="36">
        <v>0</v>
      </c>
      <c r="H25" s="13" t="s">
        <v>16</v>
      </c>
      <c r="I25" s="13">
        <v>21</v>
      </c>
      <c r="J25" s="14"/>
      <c r="K25" s="14"/>
      <c r="L25" s="74"/>
      <c r="M25" s="74"/>
    </row>
    <row r="26" spans="1:14" ht="15" customHeight="1">
      <c r="A26" s="50" t="s">
        <v>62</v>
      </c>
      <c r="B26" s="22"/>
      <c r="C26" s="21"/>
      <c r="D26" s="32"/>
      <c r="E26" s="32">
        <f t="shared" si="0"/>
        <v>0.54300000000000004</v>
      </c>
      <c r="F26" s="36">
        <v>0</v>
      </c>
      <c r="H26" s="13" t="s">
        <v>13</v>
      </c>
      <c r="I26" s="13">
        <v>22</v>
      </c>
      <c r="J26" s="14"/>
      <c r="K26" s="14"/>
      <c r="L26" s="74"/>
      <c r="M26" s="74"/>
    </row>
    <row r="27" spans="1:14" ht="15" customHeight="1">
      <c r="A27" s="49" t="s">
        <v>63</v>
      </c>
      <c r="B27" s="19"/>
      <c r="C27" s="18"/>
      <c r="D27" s="46"/>
      <c r="E27" s="32">
        <f t="shared" si="0"/>
        <v>0.54300000000000004</v>
      </c>
      <c r="F27" s="47">
        <f t="shared" ref="F27:F31" si="4">D27*E27</f>
        <v>0</v>
      </c>
      <c r="H27" s="15" t="s">
        <v>18</v>
      </c>
      <c r="I27" s="15">
        <v>23</v>
      </c>
      <c r="J27" s="16"/>
      <c r="K27" s="16" t="s">
        <v>28</v>
      </c>
      <c r="L27" s="73">
        <v>1</v>
      </c>
      <c r="M27" s="73">
        <v>74</v>
      </c>
    </row>
    <row r="28" spans="1:14" ht="15" customHeight="1">
      <c r="A28" s="49" t="s">
        <v>64</v>
      </c>
      <c r="B28" s="19"/>
      <c r="C28" s="18"/>
      <c r="D28" s="46"/>
      <c r="E28" s="32">
        <f t="shared" si="0"/>
        <v>0.54300000000000004</v>
      </c>
      <c r="F28" s="47">
        <f t="shared" si="4"/>
        <v>0</v>
      </c>
      <c r="H28" s="15" t="s">
        <v>15</v>
      </c>
      <c r="I28" s="15">
        <v>24</v>
      </c>
      <c r="J28" s="16"/>
      <c r="K28" s="16" t="s">
        <v>28</v>
      </c>
      <c r="L28" s="73">
        <v>1</v>
      </c>
      <c r="M28" s="73">
        <v>74</v>
      </c>
    </row>
    <row r="29" spans="1:14" ht="15" customHeight="1">
      <c r="A29" s="49" t="s">
        <v>65</v>
      </c>
      <c r="B29" s="19"/>
      <c r="C29" s="18"/>
      <c r="D29" s="46"/>
      <c r="E29" s="32">
        <f t="shared" si="0"/>
        <v>0.54300000000000004</v>
      </c>
      <c r="F29" s="47">
        <f t="shared" si="4"/>
        <v>0</v>
      </c>
      <c r="H29" s="15" t="s">
        <v>15</v>
      </c>
      <c r="I29" s="15">
        <v>25</v>
      </c>
      <c r="J29" s="16"/>
      <c r="K29" s="16" t="s">
        <v>28</v>
      </c>
      <c r="L29" s="73">
        <v>1</v>
      </c>
      <c r="M29" s="73">
        <v>74</v>
      </c>
    </row>
    <row r="30" spans="1:14" ht="15" customHeight="1">
      <c r="A30" s="49" t="s">
        <v>66</v>
      </c>
      <c r="B30" s="19"/>
      <c r="C30" s="18"/>
      <c r="D30" s="46"/>
      <c r="E30" s="32">
        <f t="shared" si="0"/>
        <v>0.54300000000000004</v>
      </c>
      <c r="F30" s="47">
        <f t="shared" si="4"/>
        <v>0</v>
      </c>
      <c r="H30" s="15" t="s">
        <v>12</v>
      </c>
      <c r="I30" s="15">
        <v>26</v>
      </c>
      <c r="J30" s="16"/>
      <c r="K30" s="16" t="s">
        <v>28</v>
      </c>
      <c r="L30" s="73">
        <v>1</v>
      </c>
      <c r="M30" s="73">
        <v>74</v>
      </c>
    </row>
    <row r="31" spans="1:14" ht="15" customHeight="1">
      <c r="A31" s="49" t="s">
        <v>67</v>
      </c>
      <c r="B31" s="19"/>
      <c r="C31" s="18" t="s">
        <v>98</v>
      </c>
      <c r="D31" s="46">
        <f>19.2+18.6</f>
        <v>37.799999999999997</v>
      </c>
      <c r="E31" s="32">
        <f t="shared" si="0"/>
        <v>0.54300000000000004</v>
      </c>
      <c r="F31" s="47">
        <f t="shared" si="4"/>
        <v>20.525400000000001</v>
      </c>
      <c r="H31" s="15" t="s">
        <v>17</v>
      </c>
      <c r="I31" s="15">
        <v>27</v>
      </c>
      <c r="J31" s="16" t="s">
        <v>99</v>
      </c>
      <c r="K31" s="16"/>
      <c r="L31" s="73"/>
      <c r="M31" s="73"/>
    </row>
    <row r="32" spans="1:14" ht="15" customHeight="1">
      <c r="A32" s="50" t="s">
        <v>68</v>
      </c>
      <c r="B32" s="22"/>
      <c r="C32" s="21"/>
      <c r="D32" s="32"/>
      <c r="E32" s="32">
        <f t="shared" si="0"/>
        <v>0.54300000000000004</v>
      </c>
      <c r="F32" s="36">
        <f>D32*E32</f>
        <v>0</v>
      </c>
      <c r="H32" s="13" t="s">
        <v>16</v>
      </c>
      <c r="I32" s="13">
        <v>28</v>
      </c>
      <c r="J32" s="14"/>
      <c r="K32" s="14"/>
      <c r="L32" s="74"/>
      <c r="M32" s="74"/>
    </row>
    <row r="33" spans="1:13" ht="15" customHeight="1">
      <c r="A33" s="50" t="s">
        <v>69</v>
      </c>
      <c r="B33" s="22"/>
      <c r="C33" s="21"/>
      <c r="D33" s="32"/>
      <c r="E33" s="32">
        <f t="shared" si="0"/>
        <v>0.54300000000000004</v>
      </c>
      <c r="F33" s="36">
        <v>0</v>
      </c>
      <c r="H33" s="13" t="s">
        <v>13</v>
      </c>
      <c r="I33" s="13">
        <v>29</v>
      </c>
      <c r="J33" s="14"/>
      <c r="K33" s="14"/>
      <c r="L33" s="74"/>
      <c r="M33" s="74"/>
    </row>
    <row r="34" spans="1:13" ht="15" customHeight="1">
      <c r="A34" s="49" t="s">
        <v>70</v>
      </c>
      <c r="B34" s="18"/>
      <c r="C34" s="19"/>
      <c r="D34" s="46"/>
      <c r="E34" s="32"/>
      <c r="F34" s="47"/>
      <c r="H34" s="15" t="s">
        <v>18</v>
      </c>
      <c r="I34" s="15">
        <v>30</v>
      </c>
      <c r="J34" s="16"/>
      <c r="K34" s="16"/>
      <c r="L34" s="73"/>
      <c r="M34" s="73"/>
    </row>
    <row r="35" spans="1:13">
      <c r="A35" s="28"/>
      <c r="B35" s="29" t="s">
        <v>30</v>
      </c>
      <c r="C35" s="30"/>
      <c r="D35" s="33"/>
      <c r="E35" s="33"/>
      <c r="F35" s="38">
        <f>SUM(F5:F33)</f>
        <v>91.87560000000002</v>
      </c>
      <c r="H35" s="48"/>
      <c r="I35" s="48"/>
      <c r="J35" s="48"/>
      <c r="K35" s="48"/>
      <c r="L35" s="75">
        <f>SUM(L6:L33)</f>
        <v>15</v>
      </c>
      <c r="M35" s="75">
        <f>SUM(M6:M33)</f>
        <v>1110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A16" workbookViewId="0">
      <selection activeCell="B35" sqref="B35:D35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3" width="11" style="78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4" t="s">
        <v>4</v>
      </c>
      <c r="B2" s="134"/>
      <c r="C2" s="134"/>
      <c r="D2" s="134"/>
      <c r="E2" s="134"/>
      <c r="F2" s="134"/>
      <c r="G2" s="4"/>
      <c r="H2" s="134" t="s">
        <v>4</v>
      </c>
      <c r="I2" s="134"/>
      <c r="J2" s="134"/>
      <c r="K2" s="134"/>
      <c r="L2" s="134"/>
      <c r="M2" s="13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1" t="s">
        <v>41</v>
      </c>
      <c r="B5" s="52"/>
      <c r="C5" s="53"/>
      <c r="D5" s="54"/>
      <c r="E5" s="54">
        <f t="shared" ref="E5:E35" si="0">barème2018</f>
        <v>0.54300000000000004</v>
      </c>
      <c r="F5" s="55">
        <f>D5*E5</f>
        <v>0</v>
      </c>
      <c r="H5" s="57" t="s">
        <v>15</v>
      </c>
      <c r="I5" s="57">
        <v>1</v>
      </c>
      <c r="J5" s="58"/>
      <c r="K5" s="59" t="s">
        <v>21</v>
      </c>
      <c r="L5" s="77"/>
      <c r="M5" s="77"/>
    </row>
    <row r="6" spans="1:13" ht="15" customHeight="1">
      <c r="A6" s="49" t="s">
        <v>42</v>
      </c>
      <c r="B6" s="18"/>
      <c r="C6" s="19"/>
      <c r="D6" s="46"/>
      <c r="E6" s="32">
        <f t="shared" si="0"/>
        <v>0.54300000000000004</v>
      </c>
      <c r="F6" s="47">
        <f t="shared" ref="F6:F8" si="1">D6*E6</f>
        <v>0</v>
      </c>
      <c r="H6" s="15" t="s">
        <v>15</v>
      </c>
      <c r="I6" s="15">
        <v>2</v>
      </c>
      <c r="J6" s="16"/>
      <c r="K6" s="16" t="s">
        <v>28</v>
      </c>
      <c r="L6" s="73">
        <v>1</v>
      </c>
      <c r="M6" s="73">
        <v>74</v>
      </c>
    </row>
    <row r="7" spans="1:13" ht="15" customHeight="1">
      <c r="A7" s="49" t="s">
        <v>43</v>
      </c>
      <c r="B7" s="18"/>
      <c r="C7" s="19"/>
      <c r="D7" s="46"/>
      <c r="E7" s="32">
        <f t="shared" si="0"/>
        <v>0.54300000000000004</v>
      </c>
      <c r="F7" s="47">
        <f t="shared" si="1"/>
        <v>0</v>
      </c>
      <c r="H7" s="15" t="s">
        <v>12</v>
      </c>
      <c r="I7" s="15">
        <v>3</v>
      </c>
      <c r="J7" s="16"/>
      <c r="K7" s="16" t="s">
        <v>28</v>
      </c>
      <c r="L7" s="73">
        <v>1</v>
      </c>
      <c r="M7" s="73">
        <v>74</v>
      </c>
    </row>
    <row r="8" spans="1:13" ht="15" customHeight="1">
      <c r="A8" s="49" t="s">
        <v>44</v>
      </c>
      <c r="B8" s="11"/>
      <c r="C8" s="12"/>
      <c r="D8" s="80"/>
      <c r="E8" s="32">
        <f t="shared" si="0"/>
        <v>0.54300000000000004</v>
      </c>
      <c r="F8" s="47">
        <f t="shared" si="1"/>
        <v>0</v>
      </c>
      <c r="H8" s="15" t="s">
        <v>17</v>
      </c>
      <c r="I8" s="15">
        <v>4</v>
      </c>
      <c r="J8" s="16"/>
      <c r="K8" s="16" t="s">
        <v>28</v>
      </c>
      <c r="L8" s="73">
        <v>1</v>
      </c>
      <c r="M8" s="73">
        <v>74</v>
      </c>
    </row>
    <row r="9" spans="1:13" ht="15" customHeight="1">
      <c r="A9" s="50" t="s">
        <v>45</v>
      </c>
      <c r="B9" s="21"/>
      <c r="C9" s="22"/>
      <c r="D9" s="32"/>
      <c r="E9" s="32">
        <f t="shared" si="0"/>
        <v>0.54300000000000004</v>
      </c>
      <c r="F9" s="36">
        <v>0</v>
      </c>
      <c r="H9" s="13" t="s">
        <v>16</v>
      </c>
      <c r="I9" s="13">
        <v>5</v>
      </c>
      <c r="J9" s="14"/>
      <c r="K9" s="14"/>
      <c r="L9" s="74"/>
      <c r="M9" s="74"/>
    </row>
    <row r="10" spans="1:13" ht="15" customHeight="1">
      <c r="A10" s="50" t="s">
        <v>46</v>
      </c>
      <c r="B10" s="21"/>
      <c r="C10" s="22"/>
      <c r="D10" s="32"/>
      <c r="E10" s="32">
        <f t="shared" si="0"/>
        <v>0.54300000000000004</v>
      </c>
      <c r="F10" s="36">
        <v>0</v>
      </c>
      <c r="H10" s="13" t="s">
        <v>13</v>
      </c>
      <c r="I10" s="13">
        <v>6</v>
      </c>
      <c r="J10" s="14"/>
      <c r="K10" s="14"/>
      <c r="L10" s="74"/>
      <c r="M10" s="74"/>
    </row>
    <row r="11" spans="1:13" ht="15" customHeight="1">
      <c r="A11" s="60" t="s">
        <v>47</v>
      </c>
      <c r="B11" s="11"/>
      <c r="C11" s="12"/>
      <c r="D11" s="39"/>
      <c r="E11" s="32">
        <f t="shared" si="0"/>
        <v>0.54300000000000004</v>
      </c>
      <c r="F11" s="45"/>
      <c r="H11" s="15" t="s">
        <v>18</v>
      </c>
      <c r="I11" s="15">
        <v>7</v>
      </c>
      <c r="K11" s="16" t="s">
        <v>28</v>
      </c>
      <c r="L11" s="73">
        <v>1</v>
      </c>
      <c r="M11" s="73">
        <v>74</v>
      </c>
    </row>
    <row r="12" spans="1:13" ht="15" customHeight="1">
      <c r="A12" s="51" t="s">
        <v>48</v>
      </c>
      <c r="B12" s="52"/>
      <c r="C12" s="53"/>
      <c r="D12" s="54"/>
      <c r="E12" s="54">
        <f t="shared" si="0"/>
        <v>0.54300000000000004</v>
      </c>
      <c r="F12" s="55">
        <f t="shared" ref="F12:F15" si="2">D12*E12</f>
        <v>0</v>
      </c>
      <c r="H12" s="57" t="s">
        <v>15</v>
      </c>
      <c r="I12" s="57">
        <v>8</v>
      </c>
      <c r="J12" s="58"/>
      <c r="K12" s="59" t="s">
        <v>22</v>
      </c>
      <c r="L12" s="77"/>
      <c r="M12" s="77"/>
    </row>
    <row r="13" spans="1:13" ht="15" customHeight="1">
      <c r="A13" s="49" t="s">
        <v>49</v>
      </c>
      <c r="B13" s="18"/>
      <c r="C13" s="19"/>
      <c r="D13" s="46"/>
      <c r="E13" s="32">
        <f t="shared" si="0"/>
        <v>0.54300000000000004</v>
      </c>
      <c r="F13" s="47">
        <f t="shared" si="2"/>
        <v>0</v>
      </c>
      <c r="H13" s="15" t="s">
        <v>15</v>
      </c>
      <c r="I13" s="15">
        <v>9</v>
      </c>
      <c r="J13" s="102" t="s">
        <v>19</v>
      </c>
      <c r="K13" s="16"/>
      <c r="L13" s="73"/>
      <c r="M13" s="73"/>
    </row>
    <row r="14" spans="1:13" ht="15" customHeight="1">
      <c r="A14" s="51" t="s">
        <v>50</v>
      </c>
      <c r="B14" s="52"/>
      <c r="C14" s="53"/>
      <c r="D14" s="54"/>
      <c r="E14" s="54">
        <f t="shared" si="0"/>
        <v>0.54300000000000004</v>
      </c>
      <c r="F14" s="55">
        <f t="shared" si="2"/>
        <v>0</v>
      </c>
      <c r="H14" s="57" t="s">
        <v>12</v>
      </c>
      <c r="I14" s="57">
        <v>10</v>
      </c>
      <c r="J14" s="58"/>
      <c r="K14" s="59" t="s">
        <v>23</v>
      </c>
      <c r="L14" s="77"/>
      <c r="M14" s="77"/>
    </row>
    <row r="15" spans="1:13" ht="15" customHeight="1">
      <c r="A15" s="49" t="s">
        <v>51</v>
      </c>
      <c r="B15" s="18"/>
      <c r="C15" s="19"/>
      <c r="D15" s="46"/>
      <c r="E15" s="32">
        <f t="shared" si="0"/>
        <v>0.54300000000000004</v>
      </c>
      <c r="F15" s="47">
        <f t="shared" si="2"/>
        <v>0</v>
      </c>
      <c r="H15" s="15" t="s">
        <v>17</v>
      </c>
      <c r="I15" s="15">
        <v>11</v>
      </c>
      <c r="J15" s="102" t="s">
        <v>19</v>
      </c>
      <c r="K15" s="16"/>
      <c r="L15" s="73"/>
      <c r="M15" s="73"/>
    </row>
    <row r="16" spans="1:13" ht="15" customHeight="1">
      <c r="A16" s="50" t="s">
        <v>52</v>
      </c>
      <c r="B16" s="21"/>
      <c r="C16" s="22"/>
      <c r="D16" s="32"/>
      <c r="E16" s="32">
        <f t="shared" si="0"/>
        <v>0.54300000000000004</v>
      </c>
      <c r="F16" s="36">
        <v>0</v>
      </c>
      <c r="H16" s="13" t="s">
        <v>16</v>
      </c>
      <c r="I16" s="13">
        <v>12</v>
      </c>
      <c r="J16" s="14"/>
      <c r="K16" s="14"/>
      <c r="L16" s="74"/>
      <c r="M16" s="74"/>
    </row>
    <row r="17" spans="1:13" ht="15" customHeight="1">
      <c r="A17" s="50" t="s">
        <v>53</v>
      </c>
      <c r="B17" s="21"/>
      <c r="C17" s="22"/>
      <c r="D17" s="32"/>
      <c r="E17" s="32">
        <f t="shared" si="0"/>
        <v>0.54300000000000004</v>
      </c>
      <c r="F17" s="36">
        <v>0</v>
      </c>
      <c r="H17" s="13" t="s">
        <v>13</v>
      </c>
      <c r="I17" s="13">
        <v>13</v>
      </c>
      <c r="J17" s="14"/>
      <c r="K17" s="14"/>
      <c r="L17" s="74"/>
      <c r="M17" s="74"/>
    </row>
    <row r="18" spans="1:13" ht="15" customHeight="1">
      <c r="A18" s="60" t="s">
        <v>54</v>
      </c>
      <c r="B18" s="18"/>
      <c r="C18" s="19"/>
      <c r="D18" s="46"/>
      <c r="E18" s="32">
        <f t="shared" si="0"/>
        <v>0.54300000000000004</v>
      </c>
      <c r="F18" s="47">
        <f t="shared" ref="F18:F22" si="3">D18*E18</f>
        <v>0</v>
      </c>
      <c r="H18" s="15" t="s">
        <v>18</v>
      </c>
      <c r="I18" s="15">
        <v>14</v>
      </c>
      <c r="J18" s="102" t="s">
        <v>19</v>
      </c>
      <c r="K18" s="16"/>
      <c r="L18" s="73"/>
      <c r="M18" s="73"/>
    </row>
    <row r="19" spans="1:13" ht="15" customHeight="1">
      <c r="A19" s="49" t="s">
        <v>55</v>
      </c>
      <c r="B19" s="18"/>
      <c r="C19" s="19"/>
      <c r="D19" s="46"/>
      <c r="E19" s="32">
        <f t="shared" si="0"/>
        <v>0.54300000000000004</v>
      </c>
      <c r="F19" s="47">
        <f t="shared" si="3"/>
        <v>0</v>
      </c>
      <c r="H19" s="15" t="s">
        <v>15</v>
      </c>
      <c r="I19" s="15">
        <v>15</v>
      </c>
      <c r="J19" s="102" t="s">
        <v>19</v>
      </c>
      <c r="K19" s="16"/>
      <c r="L19" s="73"/>
      <c r="M19" s="73"/>
    </row>
    <row r="20" spans="1:13" ht="15" customHeight="1">
      <c r="A20" s="49" t="s">
        <v>56</v>
      </c>
      <c r="B20" s="18"/>
      <c r="C20" s="19"/>
      <c r="D20" s="46"/>
      <c r="E20" s="32">
        <f t="shared" si="0"/>
        <v>0.54300000000000004</v>
      </c>
      <c r="F20" s="47">
        <f t="shared" si="3"/>
        <v>0</v>
      </c>
      <c r="H20" s="15" t="s">
        <v>15</v>
      </c>
      <c r="I20" s="15">
        <v>16</v>
      </c>
      <c r="J20" s="16"/>
      <c r="K20" s="16" t="s">
        <v>28</v>
      </c>
      <c r="L20" s="73">
        <v>1</v>
      </c>
      <c r="M20" s="73">
        <v>74</v>
      </c>
    </row>
    <row r="21" spans="1:13" ht="15" customHeight="1">
      <c r="A21" s="49" t="s">
        <v>57</v>
      </c>
      <c r="B21" s="18"/>
      <c r="C21" s="19"/>
      <c r="D21" s="46"/>
      <c r="E21" s="32">
        <f t="shared" si="0"/>
        <v>0.54300000000000004</v>
      </c>
      <c r="F21" s="47">
        <f t="shared" si="3"/>
        <v>0</v>
      </c>
      <c r="H21" s="15" t="s">
        <v>12</v>
      </c>
      <c r="I21" s="15">
        <v>17</v>
      </c>
      <c r="J21" s="16"/>
      <c r="K21" s="16"/>
      <c r="L21" s="88">
        <v>0</v>
      </c>
      <c r="M21" s="73">
        <v>74</v>
      </c>
    </row>
    <row r="22" spans="1:13" ht="15" customHeight="1">
      <c r="A22" s="49" t="s">
        <v>58</v>
      </c>
      <c r="B22" s="18"/>
      <c r="C22" s="19"/>
      <c r="D22" s="46"/>
      <c r="E22" s="32">
        <f t="shared" si="0"/>
        <v>0.54300000000000004</v>
      </c>
      <c r="F22" s="47">
        <f t="shared" si="3"/>
        <v>0</v>
      </c>
      <c r="H22" s="15" t="s">
        <v>17</v>
      </c>
      <c r="I22" s="15">
        <v>18</v>
      </c>
      <c r="J22" s="16"/>
      <c r="K22" s="16"/>
      <c r="L22" s="88">
        <v>0</v>
      </c>
      <c r="M22" s="73"/>
    </row>
    <row r="23" spans="1:13" ht="15" customHeight="1">
      <c r="A23" s="50" t="s">
        <v>59</v>
      </c>
      <c r="B23" s="21"/>
      <c r="C23" s="22"/>
      <c r="D23" s="32"/>
      <c r="E23" s="32">
        <f t="shared" si="0"/>
        <v>0.54300000000000004</v>
      </c>
      <c r="F23" s="36">
        <v>0</v>
      </c>
      <c r="H23" s="13" t="s">
        <v>16</v>
      </c>
      <c r="I23" s="13">
        <v>19</v>
      </c>
      <c r="J23" s="14"/>
      <c r="K23" s="14"/>
      <c r="L23" s="74"/>
      <c r="M23" s="74"/>
    </row>
    <row r="24" spans="1:13" ht="15" customHeight="1">
      <c r="A24" s="50" t="s">
        <v>60</v>
      </c>
      <c r="B24" s="21"/>
      <c r="C24" s="22"/>
      <c r="D24" s="32"/>
      <c r="E24" s="32">
        <f t="shared" si="0"/>
        <v>0.54300000000000004</v>
      </c>
      <c r="F24" s="36">
        <v>0</v>
      </c>
      <c r="H24" s="13" t="s">
        <v>13</v>
      </c>
      <c r="I24" s="13">
        <v>20</v>
      </c>
      <c r="J24" s="14"/>
      <c r="K24" s="14"/>
      <c r="L24" s="74"/>
      <c r="M24" s="74"/>
    </row>
    <row r="25" spans="1:13" ht="15" customHeight="1">
      <c r="A25" s="51" t="s">
        <v>61</v>
      </c>
      <c r="B25" s="52"/>
      <c r="C25" s="53"/>
      <c r="D25" s="54"/>
      <c r="E25" s="54">
        <f t="shared" si="0"/>
        <v>0.54300000000000004</v>
      </c>
      <c r="F25" s="55">
        <f t="shared" ref="F25:F28" si="4">D25*E25</f>
        <v>0</v>
      </c>
      <c r="H25" s="57" t="s">
        <v>18</v>
      </c>
      <c r="I25" s="57">
        <v>21</v>
      </c>
      <c r="J25" s="58"/>
      <c r="K25" s="59" t="s">
        <v>24</v>
      </c>
      <c r="L25" s="77"/>
      <c r="M25" s="77"/>
    </row>
    <row r="26" spans="1:13" ht="15" customHeight="1">
      <c r="A26" s="49" t="s">
        <v>62</v>
      </c>
      <c r="B26" s="18" t="s">
        <v>80</v>
      </c>
      <c r="C26" s="19" t="s">
        <v>81</v>
      </c>
      <c r="D26" s="46">
        <v>56.7</v>
      </c>
      <c r="E26" s="32">
        <f t="shared" si="0"/>
        <v>0.54300000000000004</v>
      </c>
      <c r="F26" s="47">
        <f t="shared" si="4"/>
        <v>30.788100000000004</v>
      </c>
      <c r="H26" s="15" t="s">
        <v>15</v>
      </c>
      <c r="I26" s="15">
        <v>22</v>
      </c>
      <c r="J26" s="16" t="s">
        <v>100</v>
      </c>
      <c r="K26" s="16"/>
      <c r="L26" s="88">
        <v>0</v>
      </c>
      <c r="M26" s="73">
        <v>0</v>
      </c>
    </row>
    <row r="27" spans="1:13" ht="15" customHeight="1">
      <c r="A27" s="49" t="s">
        <v>63</v>
      </c>
      <c r="B27" s="18"/>
      <c r="C27" s="19"/>
      <c r="D27" s="46"/>
      <c r="E27" s="32">
        <f t="shared" si="0"/>
        <v>0.54300000000000004</v>
      </c>
      <c r="F27" s="47">
        <f t="shared" si="4"/>
        <v>0</v>
      </c>
      <c r="H27" s="15" t="s">
        <v>15</v>
      </c>
      <c r="I27" s="15">
        <v>23</v>
      </c>
      <c r="J27" s="16"/>
      <c r="K27" s="16" t="s">
        <v>28</v>
      </c>
      <c r="L27" s="88">
        <v>0</v>
      </c>
      <c r="M27" s="73">
        <v>74</v>
      </c>
    </row>
    <row r="28" spans="1:13" ht="15" customHeight="1">
      <c r="A28" s="49" t="s">
        <v>64</v>
      </c>
      <c r="B28" s="11"/>
      <c r="C28" s="12"/>
      <c r="D28" s="39"/>
      <c r="E28" s="32">
        <f t="shared" si="0"/>
        <v>0.54300000000000004</v>
      </c>
      <c r="F28" s="47">
        <f t="shared" si="4"/>
        <v>0</v>
      </c>
      <c r="H28" s="15" t="s">
        <v>12</v>
      </c>
      <c r="I28" s="15">
        <v>24</v>
      </c>
      <c r="J28" s="120"/>
      <c r="K28" s="120" t="s">
        <v>28</v>
      </c>
      <c r="L28" s="122">
        <v>0</v>
      </c>
      <c r="M28" s="121">
        <v>74</v>
      </c>
    </row>
    <row r="29" spans="1:13" ht="15" customHeight="1">
      <c r="A29" s="49" t="s">
        <v>65</v>
      </c>
      <c r="B29" s="18"/>
      <c r="C29" s="19"/>
      <c r="D29" s="46"/>
      <c r="E29" s="32">
        <f t="shared" si="0"/>
        <v>0.54300000000000004</v>
      </c>
      <c r="F29" s="47">
        <f>D29*E29</f>
        <v>0</v>
      </c>
      <c r="H29" s="15" t="s">
        <v>17</v>
      </c>
      <c r="I29" s="15">
        <v>25</v>
      </c>
      <c r="J29" s="120"/>
      <c r="K29" s="120" t="s">
        <v>28</v>
      </c>
      <c r="L29" s="122">
        <v>0</v>
      </c>
      <c r="M29" s="121">
        <v>74</v>
      </c>
    </row>
    <row r="30" spans="1:13" ht="15" customHeight="1">
      <c r="A30" s="50" t="s">
        <v>66</v>
      </c>
      <c r="B30" s="21"/>
      <c r="C30" s="22"/>
      <c r="D30" s="32"/>
      <c r="E30" s="32">
        <f t="shared" si="0"/>
        <v>0.54300000000000004</v>
      </c>
      <c r="F30" s="36">
        <f>D30*E30</f>
        <v>0</v>
      </c>
      <c r="H30" s="13" t="s">
        <v>16</v>
      </c>
      <c r="I30" s="13">
        <v>26</v>
      </c>
      <c r="J30" s="14"/>
      <c r="K30" s="14"/>
      <c r="L30" s="74"/>
      <c r="M30" s="74"/>
    </row>
    <row r="31" spans="1:13" ht="15" customHeight="1">
      <c r="A31" s="50" t="s">
        <v>67</v>
      </c>
      <c r="B31" s="21"/>
      <c r="C31" s="22"/>
      <c r="D31" s="32"/>
      <c r="E31" s="32">
        <f t="shared" si="0"/>
        <v>0.54300000000000004</v>
      </c>
      <c r="F31" s="36">
        <f>D31*E31</f>
        <v>0</v>
      </c>
      <c r="H31" s="13" t="s">
        <v>13</v>
      </c>
      <c r="I31" s="13">
        <v>27</v>
      </c>
      <c r="J31" s="14"/>
      <c r="K31" s="14"/>
      <c r="L31" s="74"/>
      <c r="M31" s="74"/>
    </row>
    <row r="32" spans="1:13" ht="15" customHeight="1">
      <c r="A32" s="60" t="s">
        <v>68</v>
      </c>
      <c r="B32" s="11"/>
      <c r="C32" s="12"/>
      <c r="D32" s="80"/>
      <c r="E32" s="32">
        <f t="shared" si="0"/>
        <v>0.54300000000000004</v>
      </c>
      <c r="F32" s="47">
        <f t="shared" ref="F32:F34" si="5">D32*E32</f>
        <v>0</v>
      </c>
      <c r="H32" s="15" t="s">
        <v>18</v>
      </c>
      <c r="I32" s="15">
        <v>28</v>
      </c>
      <c r="J32" s="16" t="s">
        <v>82</v>
      </c>
      <c r="K32" s="16"/>
      <c r="L32" s="88">
        <v>0</v>
      </c>
      <c r="M32" s="73">
        <v>0</v>
      </c>
    </row>
    <row r="33" spans="1:13" ht="15" customHeight="1">
      <c r="A33" s="49" t="s">
        <v>69</v>
      </c>
      <c r="B33" s="18"/>
      <c r="C33" s="19"/>
      <c r="D33" s="46"/>
      <c r="E33" s="32">
        <f t="shared" si="0"/>
        <v>0.54300000000000004</v>
      </c>
      <c r="F33" s="47">
        <f t="shared" si="5"/>
        <v>0</v>
      </c>
      <c r="H33" s="15" t="s">
        <v>15</v>
      </c>
      <c r="I33" s="15">
        <v>29</v>
      </c>
      <c r="J33" s="16"/>
      <c r="K33" s="16" t="s">
        <v>28</v>
      </c>
      <c r="L33" s="88">
        <v>0</v>
      </c>
      <c r="M33" s="73">
        <v>74</v>
      </c>
    </row>
    <row r="34" spans="1:13" ht="15" customHeight="1">
      <c r="A34" s="49" t="s">
        <v>70</v>
      </c>
      <c r="B34" s="18"/>
      <c r="C34" s="19"/>
      <c r="D34" s="46"/>
      <c r="E34" s="32">
        <f t="shared" si="0"/>
        <v>0.54300000000000004</v>
      </c>
      <c r="F34" s="47">
        <f t="shared" si="5"/>
        <v>0</v>
      </c>
      <c r="H34" s="15" t="s">
        <v>15</v>
      </c>
      <c r="I34" s="15">
        <v>30</v>
      </c>
      <c r="J34" s="16" t="s">
        <v>82</v>
      </c>
      <c r="K34" s="16"/>
      <c r="L34" s="88">
        <v>0</v>
      </c>
      <c r="M34" s="73">
        <v>0</v>
      </c>
    </row>
    <row r="35" spans="1:13" ht="15" customHeight="1">
      <c r="A35" s="49" t="s">
        <v>71</v>
      </c>
      <c r="B35" s="18"/>
      <c r="C35" s="19"/>
      <c r="D35" s="46"/>
      <c r="E35" s="32">
        <f t="shared" si="0"/>
        <v>0.54300000000000004</v>
      </c>
      <c r="F35" s="47">
        <f t="shared" ref="F35" si="6">D35*E35</f>
        <v>0</v>
      </c>
      <c r="H35" s="15" t="s">
        <v>12</v>
      </c>
      <c r="I35" s="15">
        <v>31</v>
      </c>
      <c r="J35" s="16"/>
      <c r="K35" s="16" t="s">
        <v>28</v>
      </c>
      <c r="L35" s="88">
        <v>0</v>
      </c>
      <c r="M35" s="73">
        <v>74</v>
      </c>
    </row>
    <row r="36" spans="1:13">
      <c r="A36" s="28"/>
      <c r="B36" s="29" t="s">
        <v>30</v>
      </c>
      <c r="C36" s="30"/>
      <c r="D36" s="33"/>
      <c r="E36" s="33"/>
      <c r="F36" s="38">
        <f>SUM(F5:F33)</f>
        <v>30.788100000000004</v>
      </c>
      <c r="H36" s="48"/>
      <c r="I36" s="48"/>
      <c r="J36" s="48"/>
      <c r="K36" s="48"/>
      <c r="L36" s="75">
        <f>SUM(L6:L35)</f>
        <v>5</v>
      </c>
      <c r="M36" s="75">
        <f>SUM(M6:M34)</f>
        <v>740</v>
      </c>
    </row>
    <row r="37" spans="1:13">
      <c r="L37" s="78" t="s">
        <v>101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22" workbookViewId="0">
      <selection activeCell="F30" sqref="F30:F31"/>
    </sheetView>
  </sheetViews>
  <sheetFormatPr baseColWidth="10" defaultRowHeight="12.75"/>
  <cols>
    <col min="1" max="1" width="5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3.625" style="6" customWidth="1"/>
    <col min="8" max="9" width="5.625" customWidth="1"/>
    <col min="10" max="10" width="12.875" bestFit="1" customWidth="1"/>
    <col min="13" max="13" width="12.5" style="78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4" t="s">
        <v>5</v>
      </c>
      <c r="B2" s="134"/>
      <c r="C2" s="134"/>
      <c r="D2" s="134"/>
      <c r="E2" s="134"/>
      <c r="F2" s="134"/>
      <c r="G2" s="4"/>
      <c r="H2" s="134" t="s">
        <v>5</v>
      </c>
      <c r="I2" s="134"/>
      <c r="J2" s="134"/>
      <c r="K2" s="134"/>
      <c r="L2" s="134"/>
      <c r="M2" s="13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62" t="s">
        <v>20</v>
      </c>
      <c r="M4" s="76" t="s">
        <v>14</v>
      </c>
    </row>
    <row r="5" spans="1:13" ht="15" customHeight="1">
      <c r="A5" s="49" t="s">
        <v>41</v>
      </c>
      <c r="B5" s="18"/>
      <c r="C5" s="19"/>
      <c r="D5" s="46"/>
      <c r="E5" s="32">
        <f t="shared" ref="E5:E34" si="0">barème2018</f>
        <v>0.54300000000000004</v>
      </c>
      <c r="F5" s="47">
        <v>0</v>
      </c>
      <c r="H5" s="15" t="s">
        <v>17</v>
      </c>
      <c r="I5" s="15">
        <v>1</v>
      </c>
      <c r="J5" s="16"/>
      <c r="K5" s="16"/>
      <c r="L5" s="85"/>
      <c r="M5" s="73"/>
    </row>
    <row r="6" spans="1:13" ht="15" customHeight="1">
      <c r="A6" s="50" t="s">
        <v>42</v>
      </c>
      <c r="B6" s="21"/>
      <c r="C6" s="22"/>
      <c r="D6" s="32"/>
      <c r="E6" s="32">
        <f t="shared" si="0"/>
        <v>0.54300000000000004</v>
      </c>
      <c r="F6" s="36">
        <v>0</v>
      </c>
      <c r="H6" s="13" t="s">
        <v>16</v>
      </c>
      <c r="I6" s="13">
        <v>2</v>
      </c>
      <c r="J6" s="14"/>
      <c r="K6" s="14"/>
      <c r="L6" s="14"/>
      <c r="M6" s="74"/>
    </row>
    <row r="7" spans="1:13" ht="15" customHeight="1">
      <c r="A7" s="50" t="s">
        <v>43</v>
      </c>
      <c r="B7" s="21"/>
      <c r="C7" s="22"/>
      <c r="D7" s="32"/>
      <c r="E7" s="32">
        <f t="shared" si="0"/>
        <v>0.54300000000000004</v>
      </c>
      <c r="F7" s="36">
        <v>0</v>
      </c>
      <c r="H7" s="13" t="s">
        <v>13</v>
      </c>
      <c r="I7" s="13">
        <v>3</v>
      </c>
      <c r="J7" s="14"/>
      <c r="K7" s="14"/>
      <c r="L7" s="14"/>
      <c r="M7" s="74"/>
    </row>
    <row r="8" spans="1:13" ht="15" customHeight="1">
      <c r="A8" s="60" t="s">
        <v>44</v>
      </c>
      <c r="B8" s="11"/>
      <c r="C8" s="12"/>
      <c r="D8" s="39"/>
      <c r="E8" s="39">
        <f t="shared" si="0"/>
        <v>0.54300000000000004</v>
      </c>
      <c r="F8" s="45">
        <f>D8*E8</f>
        <v>0</v>
      </c>
      <c r="H8" s="44" t="s">
        <v>18</v>
      </c>
      <c r="I8" s="44">
        <v>4</v>
      </c>
      <c r="J8" s="103"/>
      <c r="K8" s="123"/>
      <c r="L8" s="85"/>
      <c r="M8" s="105"/>
    </row>
    <row r="9" spans="1:13" ht="15" customHeight="1">
      <c r="A9" s="49" t="s">
        <v>45</v>
      </c>
      <c r="B9" s="18"/>
      <c r="C9" s="19"/>
      <c r="D9" s="46"/>
      <c r="E9" s="32">
        <f t="shared" si="0"/>
        <v>0.54300000000000004</v>
      </c>
      <c r="F9" s="47">
        <v>0</v>
      </c>
      <c r="H9" s="15" t="s">
        <v>15</v>
      </c>
      <c r="I9" s="15">
        <v>5</v>
      </c>
      <c r="J9" s="16"/>
      <c r="K9" s="16"/>
      <c r="L9" s="85"/>
      <c r="M9" s="73"/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v>0</v>
      </c>
      <c r="H10" s="15" t="s">
        <v>15</v>
      </c>
      <c r="I10" s="15">
        <v>6</v>
      </c>
      <c r="J10" s="16"/>
      <c r="K10" s="16"/>
      <c r="L10" s="85"/>
      <c r="M10" s="73"/>
    </row>
    <row r="11" spans="1:13" ht="15" customHeight="1">
      <c r="A11" s="49" t="s">
        <v>47</v>
      </c>
      <c r="B11" s="18"/>
      <c r="C11" s="19"/>
      <c r="D11" s="46"/>
      <c r="E11" s="32">
        <f t="shared" si="0"/>
        <v>0.54300000000000004</v>
      </c>
      <c r="F11" s="47">
        <f>D11*E11</f>
        <v>0</v>
      </c>
      <c r="H11" s="15" t="s">
        <v>12</v>
      </c>
      <c r="I11" s="15">
        <v>7</v>
      </c>
      <c r="J11" s="16"/>
      <c r="K11" s="16"/>
      <c r="L11" s="85"/>
      <c r="M11" s="73"/>
    </row>
    <row r="12" spans="1:13" ht="15" customHeight="1">
      <c r="A12" s="49" t="s">
        <v>48</v>
      </c>
      <c r="B12" s="18"/>
      <c r="C12" s="19"/>
      <c r="D12" s="46"/>
      <c r="E12" s="32">
        <f t="shared" si="0"/>
        <v>0.54300000000000004</v>
      </c>
      <c r="F12" s="47">
        <v>0</v>
      </c>
      <c r="H12" s="15" t="s">
        <v>17</v>
      </c>
      <c r="I12" s="15">
        <v>8</v>
      </c>
      <c r="J12" s="16"/>
      <c r="K12" s="16"/>
      <c r="L12" s="85"/>
      <c r="M12" s="73"/>
    </row>
    <row r="13" spans="1:13" ht="15" customHeight="1">
      <c r="A13" s="50" t="s">
        <v>49</v>
      </c>
      <c r="B13" s="21"/>
      <c r="C13" s="22"/>
      <c r="D13" s="32"/>
      <c r="E13" s="32">
        <f t="shared" si="0"/>
        <v>0.54300000000000004</v>
      </c>
      <c r="F13" s="36">
        <v>0</v>
      </c>
      <c r="H13" s="13" t="s">
        <v>16</v>
      </c>
      <c r="I13" s="13">
        <v>9</v>
      </c>
      <c r="J13" s="14"/>
      <c r="K13" s="14"/>
      <c r="L13" s="14"/>
      <c r="M13" s="74"/>
    </row>
    <row r="14" spans="1:13" ht="15" customHeight="1">
      <c r="A14" s="50" t="s">
        <v>50</v>
      </c>
      <c r="B14" s="21"/>
      <c r="C14" s="22"/>
      <c r="D14" s="32"/>
      <c r="E14" s="32">
        <f t="shared" si="0"/>
        <v>0.54300000000000004</v>
      </c>
      <c r="F14" s="36">
        <f>D14*E14</f>
        <v>0</v>
      </c>
      <c r="H14" s="13" t="s">
        <v>13</v>
      </c>
      <c r="I14" s="13">
        <v>10</v>
      </c>
      <c r="J14" s="14"/>
      <c r="K14" s="14"/>
      <c r="L14" s="14"/>
      <c r="M14" s="74"/>
    </row>
    <row r="15" spans="1:13" ht="15" customHeight="1">
      <c r="A15" s="49" t="s">
        <v>51</v>
      </c>
      <c r="B15" s="18"/>
      <c r="C15" s="19"/>
      <c r="D15" s="46"/>
      <c r="E15" s="32">
        <f t="shared" si="0"/>
        <v>0.54300000000000004</v>
      </c>
      <c r="F15" s="47">
        <v>0</v>
      </c>
      <c r="H15" s="44" t="s">
        <v>18</v>
      </c>
      <c r="I15" s="44">
        <v>11</v>
      </c>
      <c r="J15" s="16"/>
      <c r="K15" s="16"/>
      <c r="L15" s="85"/>
      <c r="M15" s="73"/>
    </row>
    <row r="16" spans="1:13" ht="15" customHeight="1">
      <c r="A16" s="49" t="s">
        <v>52</v>
      </c>
      <c r="B16" s="18"/>
      <c r="C16" s="19"/>
      <c r="D16" s="46"/>
      <c r="E16" s="32">
        <f t="shared" si="0"/>
        <v>0.54300000000000004</v>
      </c>
      <c r="F16" s="47">
        <v>0</v>
      </c>
      <c r="H16" s="15" t="s">
        <v>15</v>
      </c>
      <c r="I16" s="15">
        <v>12</v>
      </c>
      <c r="J16" s="103"/>
      <c r="K16" s="103"/>
      <c r="L16" s="85"/>
      <c r="M16" s="105"/>
    </row>
    <row r="17" spans="1:13" ht="15" customHeight="1">
      <c r="A17" s="49" t="s">
        <v>53</v>
      </c>
      <c r="B17" s="18"/>
      <c r="C17" s="19"/>
      <c r="D17" s="46"/>
      <c r="E17" s="32">
        <f t="shared" si="0"/>
        <v>0.54300000000000004</v>
      </c>
      <c r="F17" s="47">
        <v>0</v>
      </c>
      <c r="H17" s="15" t="s">
        <v>15</v>
      </c>
      <c r="I17" s="15">
        <v>13</v>
      </c>
      <c r="J17" s="16"/>
      <c r="K17" s="16"/>
      <c r="L17" s="85"/>
      <c r="M17" s="73"/>
    </row>
    <row r="18" spans="1:13" ht="15" customHeight="1">
      <c r="A18" s="49" t="s">
        <v>54</v>
      </c>
      <c r="B18" s="18"/>
      <c r="C18" s="19"/>
      <c r="D18" s="46"/>
      <c r="E18" s="32">
        <f t="shared" si="0"/>
        <v>0.54300000000000004</v>
      </c>
      <c r="F18" s="47">
        <v>0</v>
      </c>
      <c r="H18" s="15" t="s">
        <v>12</v>
      </c>
      <c r="I18" s="15">
        <v>14</v>
      </c>
      <c r="J18" s="16"/>
      <c r="K18" s="16"/>
      <c r="L18" s="85"/>
      <c r="M18" s="73"/>
    </row>
    <row r="19" spans="1:13" ht="15" customHeight="1">
      <c r="A19" s="49" t="s">
        <v>55</v>
      </c>
      <c r="B19" s="18"/>
      <c r="C19" s="19"/>
      <c r="D19" s="46"/>
      <c r="E19" s="32">
        <f t="shared" si="0"/>
        <v>0.54300000000000004</v>
      </c>
      <c r="F19" s="47">
        <v>0</v>
      </c>
      <c r="H19" s="15" t="s">
        <v>17</v>
      </c>
      <c r="I19" s="15">
        <v>15</v>
      </c>
      <c r="J19" s="16"/>
      <c r="K19" s="16"/>
      <c r="L19" s="85"/>
      <c r="M19" s="73"/>
    </row>
    <row r="20" spans="1:13" ht="15" customHeight="1">
      <c r="A20" s="50" t="s">
        <v>56</v>
      </c>
      <c r="B20" s="21"/>
      <c r="C20" s="22"/>
      <c r="D20" s="32"/>
      <c r="E20" s="32">
        <f t="shared" si="0"/>
        <v>0.54300000000000004</v>
      </c>
      <c r="F20" s="36">
        <f>D20*E20</f>
        <v>0</v>
      </c>
      <c r="H20" s="13" t="s">
        <v>16</v>
      </c>
      <c r="I20" s="13">
        <v>16</v>
      </c>
      <c r="J20" s="14"/>
      <c r="K20" s="14"/>
      <c r="L20" s="14"/>
      <c r="M20" s="74"/>
    </row>
    <row r="21" spans="1:13" ht="15" customHeight="1">
      <c r="A21" s="50" t="s">
        <v>57</v>
      </c>
      <c r="B21" s="21"/>
      <c r="C21" s="22"/>
      <c r="D21" s="32"/>
      <c r="E21" s="32">
        <f t="shared" si="0"/>
        <v>0.54300000000000004</v>
      </c>
      <c r="F21" s="36">
        <v>0</v>
      </c>
      <c r="H21" s="13" t="s">
        <v>13</v>
      </c>
      <c r="I21" s="13">
        <v>17</v>
      </c>
      <c r="J21" s="14"/>
      <c r="K21" s="14"/>
      <c r="L21" s="14"/>
      <c r="M21" s="74"/>
    </row>
    <row r="22" spans="1:13" ht="15" customHeight="1">
      <c r="A22" s="49" t="s">
        <v>58</v>
      </c>
      <c r="B22" s="18"/>
      <c r="C22" s="19"/>
      <c r="D22" s="46"/>
      <c r="E22" s="32">
        <f t="shared" si="0"/>
        <v>0.54300000000000004</v>
      </c>
      <c r="F22" s="47">
        <v>0</v>
      </c>
      <c r="H22" s="44" t="s">
        <v>18</v>
      </c>
      <c r="I22" s="44">
        <v>18</v>
      </c>
      <c r="J22" s="16"/>
      <c r="K22" s="16"/>
      <c r="L22" s="16"/>
      <c r="M22" s="73"/>
    </row>
    <row r="23" spans="1:13" ht="15" customHeight="1">
      <c r="A23" s="49" t="s">
        <v>59</v>
      </c>
      <c r="B23" s="18"/>
      <c r="C23" s="19"/>
      <c r="D23" s="46"/>
      <c r="E23" s="32">
        <f t="shared" si="0"/>
        <v>0.54300000000000004</v>
      </c>
      <c r="F23" s="47">
        <v>0</v>
      </c>
      <c r="H23" s="15" t="s">
        <v>15</v>
      </c>
      <c r="I23" s="15">
        <v>19</v>
      </c>
      <c r="J23" s="16"/>
      <c r="K23" s="16"/>
      <c r="L23" s="16"/>
      <c r="M23" s="73"/>
    </row>
    <row r="24" spans="1:13" ht="15" customHeight="1">
      <c r="A24" s="49" t="s">
        <v>60</v>
      </c>
      <c r="B24" s="18"/>
      <c r="C24" s="19"/>
      <c r="D24" s="46"/>
      <c r="E24" s="32">
        <f t="shared" si="0"/>
        <v>0.54300000000000004</v>
      </c>
      <c r="F24" s="47">
        <v>0</v>
      </c>
      <c r="H24" s="15" t="s">
        <v>15</v>
      </c>
      <c r="I24" s="15">
        <v>20</v>
      </c>
      <c r="J24" s="16"/>
      <c r="K24" s="16"/>
      <c r="L24" s="16"/>
      <c r="M24" s="73"/>
    </row>
    <row r="25" spans="1:13" ht="15" customHeight="1">
      <c r="A25" s="49" t="s">
        <v>61</v>
      </c>
      <c r="B25" s="18"/>
      <c r="C25" s="19"/>
      <c r="D25" s="46"/>
      <c r="E25" s="32">
        <f t="shared" si="0"/>
        <v>0.54300000000000004</v>
      </c>
      <c r="F25" s="47">
        <v>0</v>
      </c>
      <c r="H25" s="15" t="s">
        <v>12</v>
      </c>
      <c r="I25" s="15">
        <v>21</v>
      </c>
      <c r="J25" s="16"/>
      <c r="K25" s="16"/>
      <c r="L25" s="16"/>
      <c r="M25" s="73"/>
    </row>
    <row r="26" spans="1:13" ht="15" customHeight="1">
      <c r="A26" s="49" t="s">
        <v>62</v>
      </c>
      <c r="B26" s="18"/>
      <c r="C26" s="19"/>
      <c r="D26" s="46"/>
      <c r="E26" s="32">
        <f t="shared" si="0"/>
        <v>0.54300000000000004</v>
      </c>
      <c r="F26" s="47">
        <v>0</v>
      </c>
      <c r="H26" s="15" t="s">
        <v>17</v>
      </c>
      <c r="I26" s="15">
        <v>22</v>
      </c>
      <c r="J26" s="16"/>
      <c r="K26" s="16"/>
      <c r="L26" s="16"/>
      <c r="M26" s="73"/>
    </row>
    <row r="27" spans="1:13" ht="15" customHeight="1">
      <c r="A27" s="50" t="s">
        <v>63</v>
      </c>
      <c r="B27" s="21"/>
      <c r="C27" s="22"/>
      <c r="D27" s="32"/>
      <c r="E27" s="32">
        <f t="shared" si="0"/>
        <v>0.54300000000000004</v>
      </c>
      <c r="F27" s="36">
        <v>0</v>
      </c>
      <c r="H27" s="13" t="s">
        <v>16</v>
      </c>
      <c r="I27" s="13">
        <v>23</v>
      </c>
      <c r="J27" s="14"/>
      <c r="K27" s="14"/>
      <c r="L27" s="14"/>
      <c r="M27" s="74"/>
    </row>
    <row r="28" spans="1:13" ht="15" customHeight="1">
      <c r="A28" s="50" t="s">
        <v>64</v>
      </c>
      <c r="B28" s="21"/>
      <c r="C28" s="22"/>
      <c r="D28" s="32"/>
      <c r="E28" s="32">
        <f t="shared" si="0"/>
        <v>0.54300000000000004</v>
      </c>
      <c r="F28" s="36">
        <v>0</v>
      </c>
      <c r="H28" s="13" t="s">
        <v>13</v>
      </c>
      <c r="I28" s="13">
        <v>24</v>
      </c>
      <c r="J28" s="14"/>
      <c r="K28" s="14"/>
      <c r="L28" s="14"/>
      <c r="M28" s="74"/>
    </row>
    <row r="29" spans="1:13" ht="15" customHeight="1">
      <c r="A29" s="49" t="s">
        <v>65</v>
      </c>
      <c r="B29" s="18"/>
      <c r="C29" s="19"/>
      <c r="D29" s="46"/>
      <c r="E29" s="32">
        <f t="shared" si="0"/>
        <v>0.54300000000000004</v>
      </c>
      <c r="F29" s="47">
        <v>0</v>
      </c>
      <c r="H29" s="44" t="s">
        <v>18</v>
      </c>
      <c r="I29" s="44">
        <v>25</v>
      </c>
      <c r="J29" s="16"/>
      <c r="K29" s="16"/>
      <c r="L29" s="16"/>
      <c r="M29" s="73"/>
    </row>
    <row r="30" spans="1:13" ht="15" customHeight="1">
      <c r="A30" s="49" t="s">
        <v>66</v>
      </c>
      <c r="B30" s="18"/>
      <c r="C30" s="19"/>
      <c r="D30" s="46"/>
      <c r="E30" s="32">
        <f t="shared" si="0"/>
        <v>0.54300000000000004</v>
      </c>
      <c r="F30" s="47">
        <f>D30*E30</f>
        <v>0</v>
      </c>
      <c r="H30" s="15" t="s">
        <v>15</v>
      </c>
      <c r="I30" s="15">
        <v>26</v>
      </c>
      <c r="J30" s="16"/>
      <c r="K30" s="16"/>
      <c r="L30" s="73"/>
      <c r="M30" s="73"/>
    </row>
    <row r="31" spans="1:13" ht="15" customHeight="1">
      <c r="A31" s="49" t="s">
        <v>67</v>
      </c>
      <c r="B31" s="18"/>
      <c r="C31" s="19"/>
      <c r="D31" s="46"/>
      <c r="E31" s="32">
        <f t="shared" si="0"/>
        <v>0.54300000000000004</v>
      </c>
      <c r="F31" s="47">
        <f>D31*E31</f>
        <v>0</v>
      </c>
      <c r="H31" s="15" t="s">
        <v>15</v>
      </c>
      <c r="I31" s="15">
        <v>27</v>
      </c>
      <c r="J31" s="16"/>
      <c r="K31" s="16"/>
      <c r="L31" s="73"/>
      <c r="M31" s="73"/>
    </row>
    <row r="32" spans="1:13" ht="15" customHeight="1">
      <c r="A32" s="49" t="s">
        <v>68</v>
      </c>
      <c r="B32" s="18"/>
      <c r="C32" s="19"/>
      <c r="D32" s="46"/>
      <c r="E32" s="32">
        <f t="shared" si="0"/>
        <v>0.54300000000000004</v>
      </c>
      <c r="F32" s="47">
        <f>D32*E32</f>
        <v>0</v>
      </c>
      <c r="H32" s="15" t="s">
        <v>12</v>
      </c>
      <c r="I32" s="15">
        <v>28</v>
      </c>
      <c r="J32" s="16"/>
      <c r="K32" s="16"/>
      <c r="L32" s="73"/>
      <c r="M32" s="73"/>
    </row>
    <row r="33" spans="1:13" ht="15" customHeight="1">
      <c r="A33" s="49" t="s">
        <v>69</v>
      </c>
      <c r="B33" s="18"/>
      <c r="C33" s="19"/>
      <c r="D33" s="46"/>
      <c r="E33" s="32">
        <f t="shared" si="0"/>
        <v>0.54300000000000004</v>
      </c>
      <c r="F33" s="47">
        <v>0</v>
      </c>
      <c r="H33" s="15" t="s">
        <v>17</v>
      </c>
      <c r="I33" s="15">
        <v>29</v>
      </c>
      <c r="J33" s="16"/>
      <c r="K33" s="16"/>
      <c r="L33" s="73"/>
      <c r="M33" s="73"/>
    </row>
    <row r="34" spans="1:13" ht="15" customHeight="1">
      <c r="A34" s="50" t="s">
        <v>70</v>
      </c>
      <c r="B34" s="21"/>
      <c r="C34" s="22"/>
      <c r="D34" s="32"/>
      <c r="E34" s="32">
        <f t="shared" si="0"/>
        <v>0.54300000000000004</v>
      </c>
      <c r="F34" s="36">
        <v>0</v>
      </c>
      <c r="H34" s="13" t="s">
        <v>16</v>
      </c>
      <c r="I34" s="13">
        <v>30</v>
      </c>
      <c r="J34" s="14"/>
      <c r="K34" s="14"/>
      <c r="L34" s="14"/>
      <c r="M34" s="74"/>
    </row>
    <row r="35" spans="1:13">
      <c r="A35" s="28"/>
      <c r="B35" s="29" t="s">
        <v>30</v>
      </c>
      <c r="C35" s="30"/>
      <c r="D35" s="33"/>
      <c r="E35" s="33"/>
      <c r="F35" s="38">
        <f>SUM(F5:F33)</f>
        <v>0</v>
      </c>
      <c r="H35" s="48"/>
      <c r="I35" s="48"/>
      <c r="J35" s="48"/>
      <c r="K35" s="48"/>
      <c r="L35" s="75">
        <f>SUM(L6:L33)</f>
        <v>0</v>
      </c>
      <c r="M35" s="75">
        <f>SUM(M6:M33)</f>
        <v>0</v>
      </c>
    </row>
    <row r="36" spans="1:13">
      <c r="L36" t="s">
        <v>91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25" workbookViewId="0">
      <selection activeCell="A14" sqref="A14"/>
    </sheetView>
  </sheetViews>
  <sheetFormatPr baseColWidth="10" defaultRowHeight="12.75"/>
  <cols>
    <col min="1" max="1" width="5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3.75" style="6" customWidth="1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4" t="s">
        <v>6</v>
      </c>
      <c r="B2" s="134"/>
      <c r="C2" s="134"/>
      <c r="D2" s="134"/>
      <c r="E2" s="134"/>
      <c r="F2" s="134"/>
      <c r="G2" s="4"/>
      <c r="H2" s="134" t="s">
        <v>6</v>
      </c>
      <c r="I2" s="134"/>
      <c r="J2" s="134"/>
      <c r="K2" s="134"/>
      <c r="L2" s="134"/>
      <c r="M2" s="13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0" t="s">
        <v>41</v>
      </c>
      <c r="B5" s="21"/>
      <c r="C5" s="22"/>
      <c r="D5" s="32"/>
      <c r="E5" s="32">
        <f t="shared" ref="E5:E35" si="0">barème2018</f>
        <v>0.54300000000000004</v>
      </c>
      <c r="F5" s="36"/>
      <c r="H5" s="13" t="s">
        <v>13</v>
      </c>
      <c r="I5" s="13">
        <v>1</v>
      </c>
      <c r="J5" s="13"/>
      <c r="K5" s="13"/>
      <c r="L5" s="86"/>
      <c r="M5" s="86"/>
    </row>
    <row r="6" spans="1:13" ht="15" customHeight="1">
      <c r="A6" s="49" t="s">
        <v>42</v>
      </c>
      <c r="B6" s="18"/>
      <c r="C6" s="19"/>
      <c r="D6" s="46"/>
      <c r="E6" s="32">
        <f t="shared" si="0"/>
        <v>0.54300000000000004</v>
      </c>
      <c r="F6" s="47">
        <f>D6*E6</f>
        <v>0</v>
      </c>
      <c r="H6" s="15" t="s">
        <v>18</v>
      </c>
      <c r="I6" s="15">
        <v>2</v>
      </c>
      <c r="J6" s="16"/>
      <c r="K6" s="16"/>
      <c r="L6" s="73"/>
      <c r="M6" s="73"/>
    </row>
    <row r="7" spans="1:13" ht="15" customHeight="1">
      <c r="A7" s="49" t="s">
        <v>43</v>
      </c>
      <c r="B7" s="18"/>
      <c r="C7" s="19"/>
      <c r="D7" s="46"/>
      <c r="E7" s="32">
        <f t="shared" si="0"/>
        <v>0.54300000000000004</v>
      </c>
      <c r="F7" s="47">
        <f t="shared" ref="F7:F10" si="1">D7*E7</f>
        <v>0</v>
      </c>
      <c r="H7" s="15" t="s">
        <v>15</v>
      </c>
      <c r="I7" s="15">
        <v>3</v>
      </c>
      <c r="J7" s="16"/>
      <c r="K7" s="16"/>
      <c r="L7" s="73"/>
      <c r="M7" s="73"/>
    </row>
    <row r="8" spans="1:13" ht="15" customHeight="1">
      <c r="A8" s="49" t="s">
        <v>44</v>
      </c>
      <c r="B8" s="18"/>
      <c r="C8" s="19"/>
      <c r="D8" s="46"/>
      <c r="E8" s="32">
        <f t="shared" si="0"/>
        <v>0.54300000000000004</v>
      </c>
      <c r="F8" s="47">
        <f t="shared" si="1"/>
        <v>0</v>
      </c>
      <c r="H8" s="15" t="s">
        <v>15</v>
      </c>
      <c r="I8" s="15">
        <v>4</v>
      </c>
      <c r="J8" s="16"/>
      <c r="K8" s="16"/>
      <c r="L8" s="73"/>
      <c r="M8" s="73"/>
    </row>
    <row r="9" spans="1:13" ht="15" customHeight="1">
      <c r="A9" s="49" t="s">
        <v>45</v>
      </c>
      <c r="B9" s="11"/>
      <c r="C9" s="12"/>
      <c r="D9" s="80"/>
      <c r="E9" s="32">
        <f t="shared" si="0"/>
        <v>0.54300000000000004</v>
      </c>
      <c r="F9" s="47">
        <f t="shared" si="1"/>
        <v>0</v>
      </c>
      <c r="H9" s="15" t="s">
        <v>12</v>
      </c>
      <c r="I9" s="15">
        <v>5</v>
      </c>
      <c r="J9" s="16"/>
      <c r="K9" s="16"/>
      <c r="L9" s="73"/>
      <c r="M9" s="73"/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f t="shared" si="1"/>
        <v>0</v>
      </c>
      <c r="H10" s="15" t="s">
        <v>17</v>
      </c>
      <c r="I10" s="15">
        <v>6</v>
      </c>
      <c r="J10" s="16"/>
      <c r="K10" s="16"/>
      <c r="L10" s="73"/>
      <c r="M10" s="73"/>
    </row>
    <row r="11" spans="1:13" ht="15" customHeight="1">
      <c r="A11" s="50" t="s">
        <v>47</v>
      </c>
      <c r="B11" s="21"/>
      <c r="C11" s="22"/>
      <c r="D11" s="32"/>
      <c r="E11" s="32">
        <f t="shared" si="0"/>
        <v>0.54300000000000004</v>
      </c>
      <c r="F11" s="36">
        <f>D11*E11</f>
        <v>0</v>
      </c>
      <c r="H11" s="13" t="s">
        <v>16</v>
      </c>
      <c r="I11" s="13">
        <v>7</v>
      </c>
      <c r="J11" s="13"/>
      <c r="K11" s="13"/>
      <c r="L11" s="86"/>
      <c r="M11" s="86"/>
    </row>
    <row r="12" spans="1:13" ht="15" customHeight="1">
      <c r="A12" s="50" t="s">
        <v>48</v>
      </c>
      <c r="B12" s="21"/>
      <c r="C12" s="22"/>
      <c r="D12" s="32"/>
      <c r="E12" s="32">
        <f t="shared" si="0"/>
        <v>0.54300000000000004</v>
      </c>
      <c r="F12" s="36">
        <v>0</v>
      </c>
      <c r="H12" s="13" t="s">
        <v>13</v>
      </c>
      <c r="I12" s="13">
        <v>8</v>
      </c>
      <c r="J12" s="13"/>
      <c r="K12" s="13"/>
      <c r="L12" s="86"/>
      <c r="M12" s="86"/>
    </row>
    <row r="13" spans="1:13" ht="15" customHeight="1">
      <c r="A13" s="49" t="s">
        <v>49</v>
      </c>
      <c r="B13" s="18"/>
      <c r="C13" s="19"/>
      <c r="D13" s="46"/>
      <c r="E13" s="32">
        <f t="shared" si="0"/>
        <v>0.54300000000000004</v>
      </c>
      <c r="F13" s="47">
        <f t="shared" ref="F13" si="2">D13*E13</f>
        <v>0</v>
      </c>
      <c r="H13" s="15" t="s">
        <v>18</v>
      </c>
      <c r="I13" s="15">
        <v>9</v>
      </c>
      <c r="J13" s="16"/>
      <c r="K13" s="16"/>
      <c r="L13" s="73"/>
      <c r="M13" s="73"/>
    </row>
    <row r="14" spans="1:13" ht="15" customHeight="1">
      <c r="A14" s="51" t="s">
        <v>50</v>
      </c>
      <c r="B14" s="52" t="s">
        <v>19</v>
      </c>
      <c r="C14" s="53"/>
      <c r="D14" s="54"/>
      <c r="E14" s="54"/>
      <c r="F14" s="55"/>
      <c r="H14" s="57" t="s">
        <v>15</v>
      </c>
      <c r="I14" s="57">
        <v>10</v>
      </c>
      <c r="J14" s="130" t="s">
        <v>19</v>
      </c>
      <c r="K14" s="58"/>
      <c r="L14" s="77"/>
      <c r="M14" s="77"/>
    </row>
    <row r="15" spans="1:13" ht="15" customHeight="1">
      <c r="A15" s="51" t="s">
        <v>51</v>
      </c>
      <c r="B15" s="129" t="s">
        <v>19</v>
      </c>
      <c r="C15" s="53"/>
      <c r="D15" s="54"/>
      <c r="E15" s="54"/>
      <c r="F15" s="55"/>
      <c r="H15" s="57" t="s">
        <v>15</v>
      </c>
      <c r="I15" s="57">
        <v>11</v>
      </c>
      <c r="J15" s="130" t="s">
        <v>19</v>
      </c>
      <c r="K15" s="58"/>
      <c r="L15" s="77"/>
      <c r="M15" s="77"/>
    </row>
    <row r="16" spans="1:13" ht="15" customHeight="1">
      <c r="A16" s="51" t="s">
        <v>52</v>
      </c>
      <c r="B16" s="129" t="s">
        <v>19</v>
      </c>
      <c r="C16" s="53"/>
      <c r="D16" s="54"/>
      <c r="E16" s="54"/>
      <c r="F16" s="55"/>
      <c r="H16" s="57" t="s">
        <v>12</v>
      </c>
      <c r="I16" s="57">
        <v>12</v>
      </c>
      <c r="J16" s="130" t="s">
        <v>19</v>
      </c>
      <c r="K16" s="58"/>
      <c r="L16" s="77"/>
      <c r="M16" s="77"/>
    </row>
    <row r="17" spans="1:13" ht="15" customHeight="1">
      <c r="A17" s="51" t="s">
        <v>53</v>
      </c>
      <c r="B17" s="129" t="s">
        <v>19</v>
      </c>
      <c r="C17" s="53"/>
      <c r="D17" s="54"/>
      <c r="E17" s="54"/>
      <c r="F17" s="55"/>
      <c r="H17" s="57" t="s">
        <v>17</v>
      </c>
      <c r="I17" s="57">
        <v>13</v>
      </c>
      <c r="J17" s="130" t="s">
        <v>19</v>
      </c>
      <c r="K17" s="58"/>
      <c r="L17" s="77"/>
      <c r="M17" s="77"/>
    </row>
    <row r="18" spans="1:13" ht="15" customHeight="1">
      <c r="A18" s="51" t="s">
        <v>54</v>
      </c>
      <c r="B18" s="129" t="s">
        <v>19</v>
      </c>
      <c r="C18" s="53"/>
      <c r="D18" s="54"/>
      <c r="E18" s="54"/>
      <c r="F18" s="55"/>
      <c r="H18" s="57" t="s">
        <v>16</v>
      </c>
      <c r="I18" s="57">
        <v>14</v>
      </c>
      <c r="J18" s="130" t="s">
        <v>19</v>
      </c>
      <c r="K18" s="57"/>
      <c r="L18" s="101"/>
      <c r="M18" s="101"/>
    </row>
    <row r="19" spans="1:13" ht="15" customHeight="1">
      <c r="A19" s="51" t="s">
        <v>55</v>
      </c>
      <c r="B19" s="129" t="s">
        <v>19</v>
      </c>
      <c r="C19" s="53"/>
      <c r="D19" s="54"/>
      <c r="E19" s="54"/>
      <c r="F19" s="55"/>
      <c r="H19" s="57" t="s">
        <v>13</v>
      </c>
      <c r="I19" s="57">
        <v>15</v>
      </c>
      <c r="J19" s="130" t="s">
        <v>19</v>
      </c>
      <c r="K19" s="57"/>
      <c r="L19" s="101"/>
      <c r="M19" s="101"/>
    </row>
    <row r="20" spans="1:13" ht="15" customHeight="1">
      <c r="A20" s="51" t="s">
        <v>56</v>
      </c>
      <c r="B20" s="129" t="s">
        <v>19</v>
      </c>
      <c r="C20" s="53"/>
      <c r="D20" s="54"/>
      <c r="E20" s="54"/>
      <c r="F20" s="55"/>
      <c r="H20" s="57" t="s">
        <v>18</v>
      </c>
      <c r="I20" s="57">
        <v>16</v>
      </c>
      <c r="J20" s="130" t="s">
        <v>19</v>
      </c>
      <c r="K20" s="58"/>
      <c r="L20" s="77"/>
      <c r="M20" s="77"/>
    </row>
    <row r="21" spans="1:13" ht="15" customHeight="1">
      <c r="A21" s="51" t="s">
        <v>57</v>
      </c>
      <c r="B21" s="129" t="s">
        <v>19</v>
      </c>
      <c r="C21" s="53"/>
      <c r="D21" s="54"/>
      <c r="E21" s="54"/>
      <c r="F21" s="55"/>
      <c r="H21" s="57" t="s">
        <v>15</v>
      </c>
      <c r="I21" s="57">
        <v>17</v>
      </c>
      <c r="J21" s="130" t="s">
        <v>19</v>
      </c>
      <c r="K21" s="58"/>
      <c r="L21" s="77"/>
      <c r="M21" s="77"/>
    </row>
    <row r="22" spans="1:13" ht="15" customHeight="1">
      <c r="A22" s="51" t="s">
        <v>58</v>
      </c>
      <c r="B22" s="129" t="s">
        <v>19</v>
      </c>
      <c r="C22" s="53"/>
      <c r="D22" s="54"/>
      <c r="E22" s="54"/>
      <c r="F22" s="55"/>
      <c r="H22" s="57" t="s">
        <v>15</v>
      </c>
      <c r="I22" s="57">
        <v>18</v>
      </c>
      <c r="J22" s="130" t="s">
        <v>19</v>
      </c>
      <c r="K22" s="58"/>
      <c r="L22" s="77"/>
      <c r="M22" s="77"/>
    </row>
    <row r="23" spans="1:13" ht="15" customHeight="1">
      <c r="A23" s="51" t="s">
        <v>59</v>
      </c>
      <c r="B23" s="129" t="s">
        <v>19</v>
      </c>
      <c r="C23" s="53"/>
      <c r="D23" s="54"/>
      <c r="E23" s="54"/>
      <c r="F23" s="55"/>
      <c r="H23" s="57" t="s">
        <v>12</v>
      </c>
      <c r="I23" s="57">
        <v>19</v>
      </c>
      <c r="J23" s="130" t="s">
        <v>19</v>
      </c>
      <c r="K23" s="58"/>
      <c r="L23" s="77"/>
      <c r="M23" s="77"/>
    </row>
    <row r="24" spans="1:13" ht="15" customHeight="1">
      <c r="A24" s="51" t="s">
        <v>60</v>
      </c>
      <c r="B24" s="129" t="s">
        <v>19</v>
      </c>
      <c r="C24" s="53"/>
      <c r="D24" s="54"/>
      <c r="E24" s="54"/>
      <c r="F24" s="55"/>
      <c r="H24" s="57" t="s">
        <v>17</v>
      </c>
      <c r="I24" s="57">
        <v>20</v>
      </c>
      <c r="J24" s="130" t="s">
        <v>19</v>
      </c>
      <c r="K24" s="58"/>
      <c r="L24" s="77"/>
      <c r="M24" s="77"/>
    </row>
    <row r="25" spans="1:13" ht="15" customHeight="1">
      <c r="A25" s="51" t="s">
        <v>61</v>
      </c>
      <c r="B25" s="129" t="s">
        <v>19</v>
      </c>
      <c r="C25" s="53"/>
      <c r="D25" s="54"/>
      <c r="E25" s="54"/>
      <c r="F25" s="55"/>
      <c r="H25" s="57" t="s">
        <v>16</v>
      </c>
      <c r="I25" s="57">
        <v>21</v>
      </c>
      <c r="J25" s="130" t="s">
        <v>19</v>
      </c>
      <c r="K25" s="57"/>
      <c r="L25" s="101"/>
      <c r="M25" s="101"/>
    </row>
    <row r="26" spans="1:13" ht="15" customHeight="1">
      <c r="A26" s="51" t="s">
        <v>62</v>
      </c>
      <c r="B26" s="129" t="s">
        <v>19</v>
      </c>
      <c r="C26" s="53"/>
      <c r="D26" s="54"/>
      <c r="E26" s="54"/>
      <c r="F26" s="55"/>
      <c r="H26" s="57" t="s">
        <v>13</v>
      </c>
      <c r="I26" s="57">
        <v>22</v>
      </c>
      <c r="J26" s="130" t="s">
        <v>19</v>
      </c>
      <c r="K26" s="57"/>
      <c r="L26" s="101"/>
      <c r="M26" s="101"/>
    </row>
    <row r="27" spans="1:13" ht="15" customHeight="1">
      <c r="A27" s="51" t="s">
        <v>63</v>
      </c>
      <c r="B27" s="129" t="s">
        <v>19</v>
      </c>
      <c r="C27" s="53"/>
      <c r="D27" s="54"/>
      <c r="E27" s="54"/>
      <c r="F27" s="55"/>
      <c r="H27" s="57" t="s">
        <v>18</v>
      </c>
      <c r="I27" s="57">
        <v>23</v>
      </c>
      <c r="J27" s="130" t="s">
        <v>19</v>
      </c>
      <c r="K27" s="58"/>
      <c r="L27" s="77"/>
      <c r="M27" s="77"/>
    </row>
    <row r="28" spans="1:13" ht="15" customHeight="1">
      <c r="A28" s="51" t="s">
        <v>64</v>
      </c>
      <c r="B28" s="129" t="s">
        <v>19</v>
      </c>
      <c r="C28" s="53"/>
      <c r="D28" s="54"/>
      <c r="E28" s="54"/>
      <c r="F28" s="55"/>
      <c r="H28" s="57" t="s">
        <v>15</v>
      </c>
      <c r="I28" s="57">
        <v>24</v>
      </c>
      <c r="J28" s="130" t="s">
        <v>19</v>
      </c>
      <c r="K28" s="58"/>
      <c r="L28" s="77"/>
      <c r="M28" s="77"/>
    </row>
    <row r="29" spans="1:13" ht="15" customHeight="1">
      <c r="A29" s="51" t="s">
        <v>65</v>
      </c>
      <c r="B29" s="129" t="s">
        <v>19</v>
      </c>
      <c r="C29" s="53"/>
      <c r="D29" s="54"/>
      <c r="E29" s="54"/>
      <c r="F29" s="55"/>
      <c r="H29" s="57" t="s">
        <v>15</v>
      </c>
      <c r="I29" s="57">
        <v>25</v>
      </c>
      <c r="J29" s="130" t="s">
        <v>19</v>
      </c>
      <c r="K29" s="58"/>
      <c r="L29" s="77"/>
      <c r="M29" s="77"/>
    </row>
    <row r="30" spans="1:13" ht="15" customHeight="1">
      <c r="A30" s="51" t="s">
        <v>66</v>
      </c>
      <c r="B30" s="129" t="s">
        <v>19</v>
      </c>
      <c r="C30" s="53"/>
      <c r="D30" s="54"/>
      <c r="E30" s="54"/>
      <c r="F30" s="55"/>
      <c r="H30" s="57" t="s">
        <v>12</v>
      </c>
      <c r="I30" s="57">
        <v>26</v>
      </c>
      <c r="J30" s="130" t="s">
        <v>19</v>
      </c>
      <c r="K30" s="58"/>
      <c r="L30" s="77"/>
      <c r="M30" s="77"/>
    </row>
    <row r="31" spans="1:13" ht="15" customHeight="1">
      <c r="A31" s="51" t="s">
        <v>67</v>
      </c>
      <c r="B31" s="129" t="s">
        <v>19</v>
      </c>
      <c r="C31" s="53"/>
      <c r="D31" s="54"/>
      <c r="E31" s="54"/>
      <c r="F31" s="55"/>
      <c r="H31" s="57" t="s">
        <v>17</v>
      </c>
      <c r="I31" s="57">
        <v>27</v>
      </c>
      <c r="J31" s="130" t="s">
        <v>19</v>
      </c>
      <c r="K31" s="58"/>
      <c r="L31" s="77"/>
      <c r="M31" s="77"/>
    </row>
    <row r="32" spans="1:13" ht="15" customHeight="1">
      <c r="A32" s="50" t="s">
        <v>68</v>
      </c>
      <c r="B32" s="21"/>
      <c r="C32" s="22"/>
      <c r="D32" s="32"/>
      <c r="E32" s="32">
        <f t="shared" si="0"/>
        <v>0.54300000000000004</v>
      </c>
      <c r="F32" s="36">
        <f>D32*E32</f>
        <v>0</v>
      </c>
      <c r="H32" s="13" t="s">
        <v>16</v>
      </c>
      <c r="I32" s="13">
        <v>28</v>
      </c>
      <c r="J32" s="13"/>
      <c r="K32" s="13"/>
      <c r="L32" s="86"/>
      <c r="M32" s="86"/>
    </row>
    <row r="33" spans="1:13" ht="15" customHeight="1">
      <c r="A33" s="50" t="s">
        <v>69</v>
      </c>
      <c r="B33" s="21"/>
      <c r="C33" s="22"/>
      <c r="D33" s="32"/>
      <c r="E33" s="32">
        <f t="shared" si="0"/>
        <v>0.54300000000000004</v>
      </c>
      <c r="F33" s="36">
        <v>0</v>
      </c>
      <c r="H33" s="13" t="s">
        <v>13</v>
      </c>
      <c r="I33" s="13">
        <v>29</v>
      </c>
      <c r="J33" s="13"/>
      <c r="K33" s="13"/>
      <c r="L33" s="86"/>
      <c r="M33" s="86"/>
    </row>
    <row r="34" spans="1:13" ht="15" customHeight="1">
      <c r="A34" s="49" t="s">
        <v>70</v>
      </c>
      <c r="B34" s="18"/>
      <c r="C34" s="19"/>
      <c r="D34" s="46"/>
      <c r="E34" s="32">
        <f t="shared" si="0"/>
        <v>0.54300000000000004</v>
      </c>
      <c r="F34" s="47">
        <f>D34*E34</f>
        <v>0</v>
      </c>
      <c r="H34" s="15" t="s">
        <v>18</v>
      </c>
      <c r="I34" s="15">
        <v>30</v>
      </c>
      <c r="J34" s="16"/>
      <c r="K34" s="16"/>
      <c r="L34" s="73"/>
      <c r="M34" s="73"/>
    </row>
    <row r="35" spans="1:13" ht="15" customHeight="1">
      <c r="A35" s="49" t="s">
        <v>71</v>
      </c>
      <c r="B35" s="18"/>
      <c r="C35" s="19"/>
      <c r="D35" s="46"/>
      <c r="E35" s="32">
        <f t="shared" si="0"/>
        <v>0.54300000000000004</v>
      </c>
      <c r="F35" s="47"/>
      <c r="H35" s="15" t="s">
        <v>15</v>
      </c>
      <c r="I35" s="15">
        <v>31</v>
      </c>
      <c r="J35" s="16"/>
      <c r="K35" s="16"/>
      <c r="L35" s="73"/>
      <c r="M35" s="73"/>
    </row>
    <row r="36" spans="1:13" ht="15" customHeight="1">
      <c r="A36" s="28"/>
      <c r="B36" s="29" t="s">
        <v>30</v>
      </c>
      <c r="C36" s="30"/>
      <c r="D36" s="33"/>
      <c r="E36" s="33"/>
      <c r="F36" s="38">
        <f>SUM(F5:F33)</f>
        <v>0</v>
      </c>
      <c r="H36" s="48"/>
      <c r="I36" s="48"/>
      <c r="J36" s="48"/>
      <c r="K36" s="48"/>
      <c r="L36" s="75">
        <f>SUM(L6:L34)</f>
        <v>0</v>
      </c>
      <c r="M36" s="75">
        <f>SUM(M6:M34)</f>
        <v>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7" workbookViewId="0">
      <selection activeCell="F8" sqref="F8:F9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3" width="11" style="78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4" t="s">
        <v>7</v>
      </c>
      <c r="B2" s="134"/>
      <c r="C2" s="134"/>
      <c r="D2" s="134"/>
      <c r="E2" s="134"/>
      <c r="F2" s="134"/>
      <c r="G2" s="4"/>
      <c r="H2" s="134" t="s">
        <v>7</v>
      </c>
      <c r="I2" s="134"/>
      <c r="J2" s="134"/>
      <c r="K2" s="134"/>
      <c r="L2" s="134"/>
      <c r="M2" s="13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49" t="s">
        <v>41</v>
      </c>
      <c r="B5" s="18"/>
      <c r="C5" s="19"/>
      <c r="D5" s="46"/>
      <c r="E5" s="32">
        <f t="shared" ref="E5:E35" si="0">barème2018</f>
        <v>0.54300000000000004</v>
      </c>
      <c r="F5" s="47">
        <v>0</v>
      </c>
      <c r="H5" s="15" t="s">
        <v>15</v>
      </c>
      <c r="I5" s="15">
        <v>1</v>
      </c>
      <c r="J5" s="16"/>
      <c r="K5" s="16"/>
      <c r="L5" s="73"/>
      <c r="M5" s="73"/>
    </row>
    <row r="6" spans="1:13" ht="15" customHeight="1">
      <c r="A6" s="49" t="s">
        <v>42</v>
      </c>
      <c r="B6" s="18"/>
      <c r="C6" s="19"/>
      <c r="D6" s="46"/>
      <c r="E6" s="32">
        <f t="shared" si="0"/>
        <v>0.54300000000000004</v>
      </c>
      <c r="F6" s="47">
        <v>0</v>
      </c>
      <c r="H6" s="15" t="s">
        <v>12</v>
      </c>
      <c r="I6" s="15">
        <v>2</v>
      </c>
      <c r="J6" s="16"/>
      <c r="K6" s="16"/>
      <c r="L6" s="73"/>
      <c r="M6" s="73"/>
    </row>
    <row r="7" spans="1:13" ht="15" customHeight="1">
      <c r="A7" s="49" t="s">
        <v>43</v>
      </c>
      <c r="B7" s="18"/>
      <c r="C7" s="19"/>
      <c r="D7" s="46"/>
      <c r="E7" s="32">
        <f t="shared" si="0"/>
        <v>0.54300000000000004</v>
      </c>
      <c r="F7" s="47">
        <v>0</v>
      </c>
      <c r="H7" s="15" t="s">
        <v>17</v>
      </c>
      <c r="I7" s="15">
        <v>3</v>
      </c>
      <c r="J7" s="16"/>
      <c r="K7" s="16"/>
      <c r="L7" s="73"/>
      <c r="M7" s="73"/>
    </row>
    <row r="8" spans="1:13" ht="15" customHeight="1">
      <c r="A8" s="50" t="s">
        <v>44</v>
      </c>
      <c r="B8" s="21"/>
      <c r="C8" s="22"/>
      <c r="D8" s="32"/>
      <c r="E8" s="32">
        <f t="shared" si="0"/>
        <v>0.54300000000000004</v>
      </c>
      <c r="F8" s="47">
        <v>0</v>
      </c>
      <c r="H8" s="13" t="s">
        <v>16</v>
      </c>
      <c r="I8" s="13">
        <v>4</v>
      </c>
      <c r="J8" s="14"/>
      <c r="K8" s="14"/>
      <c r="L8" s="74"/>
      <c r="M8" s="74"/>
    </row>
    <row r="9" spans="1:13" ht="15" customHeight="1">
      <c r="A9" s="50" t="s">
        <v>45</v>
      </c>
      <c r="B9" s="21"/>
      <c r="C9" s="22"/>
      <c r="D9" s="32"/>
      <c r="E9" s="32">
        <f t="shared" si="0"/>
        <v>0.54300000000000004</v>
      </c>
      <c r="F9" s="47">
        <v>0</v>
      </c>
      <c r="H9" s="13" t="s">
        <v>13</v>
      </c>
      <c r="I9" s="13">
        <v>5</v>
      </c>
      <c r="J9" s="14"/>
      <c r="K9" s="14"/>
      <c r="L9" s="74"/>
      <c r="M9" s="74"/>
    </row>
    <row r="10" spans="1:13" ht="15" customHeight="1">
      <c r="A10" s="49" t="s">
        <v>46</v>
      </c>
      <c r="B10" s="18"/>
      <c r="C10" s="19"/>
      <c r="D10" s="46"/>
      <c r="E10" s="32">
        <f t="shared" si="0"/>
        <v>0.54300000000000004</v>
      </c>
      <c r="F10" s="47">
        <v>0</v>
      </c>
      <c r="H10" s="15" t="s">
        <v>18</v>
      </c>
      <c r="I10" s="15">
        <v>6</v>
      </c>
      <c r="J10" s="16"/>
      <c r="K10" s="16"/>
      <c r="L10" s="73"/>
      <c r="M10" s="73"/>
    </row>
    <row r="11" spans="1:13" ht="15" customHeight="1">
      <c r="A11" s="49" t="s">
        <v>47</v>
      </c>
      <c r="B11" s="18"/>
      <c r="C11" s="19"/>
      <c r="D11" s="46"/>
      <c r="E11" s="32">
        <f t="shared" si="0"/>
        <v>0.54300000000000004</v>
      </c>
      <c r="F11" s="47">
        <f>D11*E11</f>
        <v>0</v>
      </c>
      <c r="H11" s="15" t="s">
        <v>15</v>
      </c>
      <c r="I11" s="15">
        <v>7</v>
      </c>
      <c r="J11" s="16"/>
      <c r="K11" s="16"/>
      <c r="L11" s="73"/>
      <c r="M11" s="73"/>
    </row>
    <row r="12" spans="1:13" ht="15" customHeight="1">
      <c r="A12" s="49" t="s">
        <v>48</v>
      </c>
      <c r="B12" s="18"/>
      <c r="C12" s="19"/>
      <c r="D12" s="46"/>
      <c r="E12" s="32">
        <f t="shared" si="0"/>
        <v>0.54300000000000004</v>
      </c>
      <c r="F12" s="47">
        <v>0</v>
      </c>
      <c r="H12" s="15" t="s">
        <v>15</v>
      </c>
      <c r="I12" s="15">
        <v>8</v>
      </c>
      <c r="J12" s="16"/>
      <c r="K12" s="16"/>
      <c r="L12" s="73"/>
      <c r="M12" s="73"/>
    </row>
    <row r="13" spans="1:13" ht="15" customHeight="1">
      <c r="A13" s="49" t="s">
        <v>49</v>
      </c>
      <c r="B13" s="18"/>
      <c r="C13" s="19"/>
      <c r="D13" s="46"/>
      <c r="E13" s="32">
        <f t="shared" si="0"/>
        <v>0.54300000000000004</v>
      </c>
      <c r="F13" s="47">
        <v>0</v>
      </c>
      <c r="H13" s="15" t="s">
        <v>12</v>
      </c>
      <c r="I13" s="15">
        <v>9</v>
      </c>
      <c r="J13" s="16"/>
      <c r="K13" s="16"/>
      <c r="L13" s="73"/>
      <c r="M13" s="73"/>
    </row>
    <row r="14" spans="1:13" ht="15" customHeight="1">
      <c r="A14" s="49" t="s">
        <v>50</v>
      </c>
      <c r="B14" s="18"/>
      <c r="C14" s="19"/>
      <c r="D14" s="46"/>
      <c r="E14" s="32">
        <f t="shared" si="0"/>
        <v>0.54300000000000004</v>
      </c>
      <c r="F14" s="47">
        <f>D14*E14</f>
        <v>0</v>
      </c>
      <c r="H14" s="15" t="s">
        <v>17</v>
      </c>
      <c r="I14" s="15">
        <v>10</v>
      </c>
      <c r="J14" s="16"/>
      <c r="K14" s="16"/>
      <c r="L14" s="73"/>
      <c r="M14" s="73"/>
    </row>
    <row r="15" spans="1:13" ht="15" customHeight="1">
      <c r="A15" s="50" t="s">
        <v>51</v>
      </c>
      <c r="B15" s="21"/>
      <c r="C15" s="22"/>
      <c r="D15" s="32"/>
      <c r="E15" s="32">
        <f t="shared" si="0"/>
        <v>0.54300000000000004</v>
      </c>
      <c r="F15" s="47">
        <f t="shared" ref="F15:F35" si="1">D15*E15</f>
        <v>0</v>
      </c>
      <c r="H15" s="13" t="s">
        <v>16</v>
      </c>
      <c r="I15" s="13">
        <v>11</v>
      </c>
      <c r="J15" s="14"/>
      <c r="K15" s="14"/>
      <c r="L15" s="74"/>
      <c r="M15" s="74"/>
    </row>
    <row r="16" spans="1:13" ht="15" customHeight="1">
      <c r="A16" s="50" t="s">
        <v>52</v>
      </c>
      <c r="B16" s="21"/>
      <c r="C16" s="22"/>
      <c r="D16" s="32"/>
      <c r="E16" s="32">
        <f t="shared" si="0"/>
        <v>0.54300000000000004</v>
      </c>
      <c r="F16" s="47">
        <f t="shared" si="1"/>
        <v>0</v>
      </c>
      <c r="H16" s="13" t="s">
        <v>13</v>
      </c>
      <c r="I16" s="13">
        <v>12</v>
      </c>
      <c r="J16" s="14"/>
      <c r="K16" s="14"/>
      <c r="L16" s="74"/>
      <c r="M16" s="74"/>
    </row>
    <row r="17" spans="1:13" ht="15" customHeight="1">
      <c r="A17" s="49" t="s">
        <v>53</v>
      </c>
      <c r="B17" s="18"/>
      <c r="C17" s="19"/>
      <c r="D17" s="46"/>
      <c r="E17" s="32">
        <f t="shared" si="0"/>
        <v>0.54300000000000004</v>
      </c>
      <c r="F17" s="47">
        <f t="shared" si="1"/>
        <v>0</v>
      </c>
      <c r="H17" s="15" t="s">
        <v>18</v>
      </c>
      <c r="I17" s="15">
        <v>13</v>
      </c>
      <c r="J17" s="103"/>
      <c r="K17" s="103"/>
      <c r="L17" s="105"/>
      <c r="M17" s="105"/>
    </row>
    <row r="18" spans="1:13" ht="15" customHeight="1">
      <c r="A18" s="49" t="s">
        <v>54</v>
      </c>
      <c r="B18" s="18"/>
      <c r="C18" s="19"/>
      <c r="D18" s="46"/>
      <c r="E18" s="32">
        <f t="shared" si="0"/>
        <v>0.54300000000000004</v>
      </c>
      <c r="F18" s="47">
        <f t="shared" si="1"/>
        <v>0</v>
      </c>
      <c r="H18" s="15" t="s">
        <v>15</v>
      </c>
      <c r="I18" s="15">
        <v>14</v>
      </c>
      <c r="J18" s="103"/>
      <c r="K18" s="103"/>
      <c r="L18" s="105"/>
      <c r="M18" s="105"/>
    </row>
    <row r="19" spans="1:13" ht="15" customHeight="1">
      <c r="A19" s="51" t="s">
        <v>55</v>
      </c>
      <c r="B19" s="52"/>
      <c r="C19" s="53"/>
      <c r="D19" s="54"/>
      <c r="E19" s="32">
        <f t="shared" si="0"/>
        <v>0.54300000000000004</v>
      </c>
      <c r="F19" s="47">
        <f t="shared" si="1"/>
        <v>0</v>
      </c>
      <c r="H19" s="57" t="s">
        <v>15</v>
      </c>
      <c r="I19" s="57">
        <v>15</v>
      </c>
      <c r="J19" s="58"/>
      <c r="K19" s="59" t="s">
        <v>27</v>
      </c>
      <c r="L19" s="77"/>
      <c r="M19" s="77"/>
    </row>
    <row r="20" spans="1:13" ht="15" customHeight="1">
      <c r="A20" s="49" t="s">
        <v>56</v>
      </c>
      <c r="B20" s="18"/>
      <c r="C20" s="19"/>
      <c r="D20" s="46"/>
      <c r="E20" s="32">
        <f t="shared" si="0"/>
        <v>0.54300000000000004</v>
      </c>
      <c r="F20" s="47">
        <f t="shared" si="1"/>
        <v>0</v>
      </c>
      <c r="H20" s="15" t="s">
        <v>12</v>
      </c>
      <c r="I20" s="15">
        <v>16</v>
      </c>
      <c r="J20" s="103"/>
      <c r="K20" s="103"/>
      <c r="L20" s="105"/>
      <c r="M20" s="105"/>
    </row>
    <row r="21" spans="1:13" ht="15" customHeight="1">
      <c r="A21" s="49" t="s">
        <v>57</v>
      </c>
      <c r="B21" s="18"/>
      <c r="C21" s="19"/>
      <c r="D21" s="46"/>
      <c r="E21" s="32">
        <f t="shared" si="0"/>
        <v>0.54300000000000004</v>
      </c>
      <c r="F21" s="47">
        <f t="shared" si="1"/>
        <v>0</v>
      </c>
      <c r="H21" s="15" t="s">
        <v>17</v>
      </c>
      <c r="I21" s="15">
        <v>17</v>
      </c>
      <c r="J21" s="103"/>
      <c r="K21" s="103"/>
      <c r="L21" s="105"/>
      <c r="M21" s="105"/>
    </row>
    <row r="22" spans="1:13" ht="15" customHeight="1">
      <c r="A22" s="50" t="s">
        <v>58</v>
      </c>
      <c r="B22" s="21"/>
      <c r="C22" s="22"/>
      <c r="D22" s="32"/>
      <c r="E22" s="32">
        <f t="shared" si="0"/>
        <v>0.54300000000000004</v>
      </c>
      <c r="F22" s="47">
        <f t="shared" si="1"/>
        <v>0</v>
      </c>
      <c r="H22" s="13" t="s">
        <v>16</v>
      </c>
      <c r="I22" s="13">
        <v>18</v>
      </c>
      <c r="J22" s="14"/>
      <c r="K22" s="14"/>
      <c r="L22" s="74"/>
      <c r="M22" s="74"/>
    </row>
    <row r="23" spans="1:13" ht="15" customHeight="1">
      <c r="A23" s="50" t="s">
        <v>59</v>
      </c>
      <c r="B23" s="21"/>
      <c r="C23" s="22"/>
      <c r="D23" s="32"/>
      <c r="E23" s="32">
        <f t="shared" si="0"/>
        <v>0.54300000000000004</v>
      </c>
      <c r="F23" s="47">
        <f t="shared" si="1"/>
        <v>0</v>
      </c>
      <c r="H23" s="13" t="s">
        <v>13</v>
      </c>
      <c r="I23" s="13">
        <v>19</v>
      </c>
      <c r="J23" s="14"/>
      <c r="K23" s="14"/>
      <c r="L23" s="74"/>
      <c r="M23" s="74"/>
    </row>
    <row r="24" spans="1:13" ht="15" customHeight="1">
      <c r="A24" s="49" t="s">
        <v>60</v>
      </c>
      <c r="B24" s="18"/>
      <c r="C24" s="19"/>
      <c r="D24" s="46"/>
      <c r="E24" s="32">
        <f t="shared" si="0"/>
        <v>0.54300000000000004</v>
      </c>
      <c r="F24" s="47">
        <f t="shared" si="1"/>
        <v>0</v>
      </c>
      <c r="H24" s="15" t="s">
        <v>18</v>
      </c>
      <c r="I24" s="15">
        <v>20</v>
      </c>
      <c r="J24" s="103"/>
      <c r="K24" s="103"/>
      <c r="L24" s="105"/>
      <c r="M24" s="105"/>
    </row>
    <row r="25" spans="1:13" ht="15" customHeight="1">
      <c r="A25" s="49" t="s">
        <v>61</v>
      </c>
      <c r="B25" s="18"/>
      <c r="C25" s="19"/>
      <c r="D25" s="46"/>
      <c r="E25" s="32">
        <f t="shared" si="0"/>
        <v>0.54300000000000004</v>
      </c>
      <c r="F25" s="47">
        <f t="shared" si="1"/>
        <v>0</v>
      </c>
      <c r="H25" s="15" t="s">
        <v>15</v>
      </c>
      <c r="I25" s="15">
        <v>21</v>
      </c>
      <c r="J25" s="103"/>
      <c r="K25" s="103"/>
      <c r="L25" s="105"/>
      <c r="M25" s="105"/>
    </row>
    <row r="26" spans="1:13" ht="15" customHeight="1">
      <c r="A26" s="49" t="s">
        <v>62</v>
      </c>
      <c r="B26" s="18"/>
      <c r="C26" s="19"/>
      <c r="D26" s="46"/>
      <c r="E26" s="32">
        <f t="shared" si="0"/>
        <v>0.54300000000000004</v>
      </c>
      <c r="F26" s="47">
        <f t="shared" si="1"/>
        <v>0</v>
      </c>
      <c r="H26" s="15" t="s">
        <v>15</v>
      </c>
      <c r="I26" s="15">
        <v>22</v>
      </c>
      <c r="J26" s="103"/>
      <c r="K26" s="103"/>
      <c r="L26" s="105"/>
      <c r="M26" s="105"/>
    </row>
    <row r="27" spans="1:13" ht="15" customHeight="1">
      <c r="A27" s="49" t="s">
        <v>63</v>
      </c>
      <c r="B27" s="18"/>
      <c r="C27" s="19"/>
      <c r="D27" s="46"/>
      <c r="E27" s="32">
        <f t="shared" si="0"/>
        <v>0.54300000000000004</v>
      </c>
      <c r="F27" s="47">
        <f t="shared" si="1"/>
        <v>0</v>
      </c>
      <c r="H27" s="15" t="s">
        <v>12</v>
      </c>
      <c r="I27" s="15">
        <v>23</v>
      </c>
      <c r="J27" s="103"/>
      <c r="K27" s="103"/>
      <c r="L27" s="105"/>
      <c r="M27" s="105"/>
    </row>
    <row r="28" spans="1:13" ht="15" customHeight="1">
      <c r="A28" s="49" t="s">
        <v>64</v>
      </c>
      <c r="B28" s="18"/>
      <c r="C28" s="19"/>
      <c r="D28" s="46"/>
      <c r="E28" s="32">
        <f t="shared" si="0"/>
        <v>0.54300000000000004</v>
      </c>
      <c r="F28" s="47">
        <f t="shared" si="1"/>
        <v>0</v>
      </c>
      <c r="H28" s="15" t="s">
        <v>17</v>
      </c>
      <c r="I28" s="15">
        <v>24</v>
      </c>
      <c r="J28" s="103"/>
      <c r="K28" s="103"/>
      <c r="L28" s="105"/>
      <c r="M28" s="105"/>
    </row>
    <row r="29" spans="1:13" ht="15" customHeight="1">
      <c r="A29" s="50" t="s">
        <v>65</v>
      </c>
      <c r="B29" s="21"/>
      <c r="C29" s="22"/>
      <c r="D29" s="32"/>
      <c r="E29" s="32">
        <f t="shared" si="0"/>
        <v>0.54300000000000004</v>
      </c>
      <c r="F29" s="47">
        <f t="shared" si="1"/>
        <v>0</v>
      </c>
      <c r="H29" s="13" t="s">
        <v>16</v>
      </c>
      <c r="I29" s="13">
        <v>25</v>
      </c>
      <c r="J29" s="14"/>
      <c r="K29" s="14"/>
      <c r="L29" s="74"/>
      <c r="M29" s="74"/>
    </row>
    <row r="30" spans="1:13" ht="15" customHeight="1">
      <c r="A30" s="50" t="s">
        <v>66</v>
      </c>
      <c r="B30" s="21"/>
      <c r="C30" s="22"/>
      <c r="D30" s="32"/>
      <c r="E30" s="32">
        <f t="shared" si="0"/>
        <v>0.54300000000000004</v>
      </c>
      <c r="F30" s="47">
        <f t="shared" si="1"/>
        <v>0</v>
      </c>
      <c r="H30" s="13" t="s">
        <v>13</v>
      </c>
      <c r="I30" s="13">
        <v>26</v>
      </c>
      <c r="J30" s="14"/>
      <c r="K30" s="14"/>
      <c r="L30" s="74"/>
      <c r="M30" s="74"/>
    </row>
    <row r="31" spans="1:13" ht="15" customHeight="1">
      <c r="A31" s="49" t="s">
        <v>67</v>
      </c>
      <c r="B31" s="18"/>
      <c r="C31" s="19"/>
      <c r="D31" s="46"/>
      <c r="E31" s="32">
        <f t="shared" si="0"/>
        <v>0.54300000000000004</v>
      </c>
      <c r="F31" s="47">
        <f t="shared" si="1"/>
        <v>0</v>
      </c>
      <c r="H31" s="15" t="s">
        <v>18</v>
      </c>
      <c r="I31" s="15">
        <v>27</v>
      </c>
      <c r="J31" s="103"/>
      <c r="K31" s="103"/>
      <c r="L31" s="105"/>
      <c r="M31" s="105"/>
    </row>
    <row r="32" spans="1:13" ht="15" customHeight="1">
      <c r="A32" s="49" t="s">
        <v>68</v>
      </c>
      <c r="B32" s="18"/>
      <c r="C32" s="19"/>
      <c r="D32" s="46"/>
      <c r="E32" s="32">
        <f t="shared" si="0"/>
        <v>0.54300000000000004</v>
      </c>
      <c r="F32" s="47">
        <f t="shared" si="1"/>
        <v>0</v>
      </c>
      <c r="H32" s="15" t="s">
        <v>15</v>
      </c>
      <c r="I32" s="15">
        <v>28</v>
      </c>
      <c r="J32" s="103"/>
      <c r="K32" s="103"/>
      <c r="L32" s="105"/>
      <c r="M32" s="105"/>
    </row>
    <row r="33" spans="1:13" ht="15" customHeight="1">
      <c r="A33" s="49" t="s">
        <v>69</v>
      </c>
      <c r="B33" s="18"/>
      <c r="C33" s="19"/>
      <c r="D33" s="46"/>
      <c r="E33" s="32">
        <f t="shared" si="0"/>
        <v>0.54300000000000004</v>
      </c>
      <c r="F33" s="47">
        <f t="shared" si="1"/>
        <v>0</v>
      </c>
      <c r="H33" s="15" t="s">
        <v>15</v>
      </c>
      <c r="I33" s="15">
        <v>29</v>
      </c>
      <c r="J33" s="103"/>
      <c r="K33" s="103"/>
      <c r="L33" s="105"/>
      <c r="M33" s="105"/>
    </row>
    <row r="34" spans="1:13" ht="15" customHeight="1">
      <c r="A34" s="49" t="s">
        <v>70</v>
      </c>
      <c r="B34" s="18"/>
      <c r="C34" s="19"/>
      <c r="D34" s="46"/>
      <c r="E34" s="32">
        <f t="shared" si="0"/>
        <v>0.54300000000000004</v>
      </c>
      <c r="F34" s="47">
        <f t="shared" si="1"/>
        <v>0</v>
      </c>
      <c r="H34" s="15" t="s">
        <v>12</v>
      </c>
      <c r="I34" s="15">
        <v>30</v>
      </c>
      <c r="J34" s="103"/>
      <c r="K34" s="103"/>
      <c r="L34" s="105"/>
      <c r="M34" s="105"/>
    </row>
    <row r="35" spans="1:13" ht="15" customHeight="1">
      <c r="A35" s="49" t="s">
        <v>71</v>
      </c>
      <c r="B35" s="18"/>
      <c r="C35" s="19"/>
      <c r="D35" s="46"/>
      <c r="E35" s="32">
        <f t="shared" si="0"/>
        <v>0.54300000000000004</v>
      </c>
      <c r="F35" s="47">
        <f t="shared" si="1"/>
        <v>0</v>
      </c>
      <c r="H35" s="15" t="s">
        <v>17</v>
      </c>
      <c r="I35" s="15">
        <v>31</v>
      </c>
      <c r="J35" s="103"/>
      <c r="K35" s="103"/>
      <c r="L35" s="105"/>
      <c r="M35" s="105"/>
    </row>
    <row r="36" spans="1:13" ht="15" customHeight="1">
      <c r="A36" s="28"/>
      <c r="B36" s="29" t="s">
        <v>30</v>
      </c>
      <c r="C36" s="30"/>
      <c r="D36" s="33"/>
      <c r="E36" s="33"/>
      <c r="F36" s="38">
        <f>SUM(F5:F33)</f>
        <v>0</v>
      </c>
      <c r="H36" s="48"/>
      <c r="I36" s="48"/>
      <c r="J36" s="48"/>
      <c r="K36" s="48"/>
      <c r="L36" s="75">
        <f>SUM(L6:L34)</f>
        <v>0</v>
      </c>
      <c r="M36" s="75">
        <f>SUM(M6:M34)</f>
        <v>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O1" sqref="O1:O1048576"/>
    </sheetView>
  </sheetViews>
  <sheetFormatPr baseColWidth="10" defaultRowHeight="12.75"/>
  <cols>
    <col min="1" max="1" width="7.625" style="6" customWidth="1"/>
    <col min="2" max="2" width="38.875" style="6" bestFit="1" customWidth="1"/>
    <col min="3" max="3" width="18.5" style="6" bestFit="1" customWidth="1"/>
    <col min="4" max="4" width="11" style="2"/>
    <col min="5" max="5" width="7.5" style="2" customWidth="1"/>
    <col min="6" max="6" width="11" style="34"/>
    <col min="7" max="7" width="11" style="6"/>
    <col min="8" max="9" width="5.625" customWidth="1"/>
    <col min="10" max="10" width="12.875" bestFit="1" customWidth="1"/>
    <col min="12" max="12" width="11" style="78"/>
    <col min="13" max="13" width="12.5" style="78" bestFit="1" customWidth="1"/>
  </cols>
  <sheetData>
    <row r="1" spans="1:13" s="23" customFormat="1" ht="24.75" customHeight="1">
      <c r="A1" s="131" t="s">
        <v>32</v>
      </c>
      <c r="B1" s="131"/>
      <c r="C1" s="131"/>
      <c r="D1" s="131"/>
      <c r="E1" s="131"/>
      <c r="F1" s="131"/>
      <c r="H1" s="132" t="s">
        <v>33</v>
      </c>
      <c r="I1" s="132"/>
      <c r="J1" s="132"/>
      <c r="K1" s="132"/>
      <c r="L1" s="132"/>
      <c r="M1" s="132"/>
    </row>
    <row r="2" spans="1:13" s="3" customFormat="1" ht="24.75" customHeight="1">
      <c r="A2" s="134" t="s">
        <v>8</v>
      </c>
      <c r="B2" s="134"/>
      <c r="C2" s="134"/>
      <c r="D2" s="134"/>
      <c r="E2" s="134"/>
      <c r="F2" s="134"/>
      <c r="G2" s="4"/>
      <c r="H2" s="134" t="s">
        <v>8</v>
      </c>
      <c r="I2" s="134"/>
      <c r="J2" s="134"/>
      <c r="K2" s="134"/>
      <c r="L2" s="134"/>
      <c r="M2" s="134"/>
    </row>
    <row r="4" spans="1:13" ht="15" customHeight="1">
      <c r="A4" s="9" t="s">
        <v>36</v>
      </c>
      <c r="B4" s="9" t="s">
        <v>37</v>
      </c>
      <c r="C4" s="9" t="s">
        <v>38</v>
      </c>
      <c r="D4" s="31" t="s">
        <v>35</v>
      </c>
      <c r="E4" s="31" t="s">
        <v>39</v>
      </c>
      <c r="F4" s="40" t="s">
        <v>34</v>
      </c>
      <c r="H4" s="61" t="s">
        <v>12</v>
      </c>
      <c r="I4" s="61" t="s">
        <v>13</v>
      </c>
      <c r="J4" s="62" t="s">
        <v>73</v>
      </c>
      <c r="K4" s="63" t="s">
        <v>74</v>
      </c>
      <c r="L4" s="76" t="s">
        <v>20</v>
      </c>
      <c r="M4" s="76" t="s">
        <v>14</v>
      </c>
    </row>
    <row r="5" spans="1:13" ht="15" customHeight="1">
      <c r="A5" s="50" t="s">
        <v>41</v>
      </c>
      <c r="B5" s="21"/>
      <c r="C5" s="22"/>
      <c r="D5" s="32"/>
      <c r="E5" s="32"/>
      <c r="F5" s="36"/>
      <c r="H5" s="13" t="s">
        <v>16</v>
      </c>
      <c r="I5" s="13">
        <v>1</v>
      </c>
      <c r="J5" s="14"/>
      <c r="K5" s="14"/>
      <c r="L5" s="74"/>
      <c r="M5" s="74"/>
    </row>
    <row r="6" spans="1:13" ht="15" customHeight="1">
      <c r="A6" s="50" t="s">
        <v>42</v>
      </c>
      <c r="B6" s="21"/>
      <c r="C6" s="22"/>
      <c r="D6" s="32"/>
      <c r="E6" s="32"/>
      <c r="F6" s="36"/>
      <c r="H6" s="13" t="s">
        <v>13</v>
      </c>
      <c r="I6" s="13">
        <v>2</v>
      </c>
      <c r="J6" s="14"/>
      <c r="K6" s="14"/>
      <c r="L6" s="74"/>
      <c r="M6" s="74"/>
    </row>
    <row r="7" spans="1:13" ht="15" customHeight="1">
      <c r="A7" s="49" t="s">
        <v>43</v>
      </c>
      <c r="B7" s="18"/>
      <c r="C7" s="19"/>
      <c r="D7" s="46"/>
      <c r="E7" s="32">
        <f>barème2018</f>
        <v>0.54300000000000004</v>
      </c>
      <c r="F7" s="47">
        <v>0</v>
      </c>
      <c r="H7" s="15" t="s">
        <v>18</v>
      </c>
      <c r="I7" s="15">
        <v>3</v>
      </c>
      <c r="J7" s="16"/>
      <c r="K7" s="16"/>
      <c r="L7" s="73"/>
      <c r="M7" s="73"/>
    </row>
    <row r="8" spans="1:13" ht="15" customHeight="1">
      <c r="A8" s="49" t="s">
        <v>44</v>
      </c>
      <c r="B8" s="18"/>
      <c r="C8" s="19"/>
      <c r="D8" s="46"/>
      <c r="E8" s="32">
        <f>barème2018</f>
        <v>0.54300000000000004</v>
      </c>
      <c r="F8" s="47">
        <f>D8*E8</f>
        <v>0</v>
      </c>
      <c r="H8" s="15" t="s">
        <v>15</v>
      </c>
      <c r="I8" s="15">
        <v>4</v>
      </c>
      <c r="J8" s="16"/>
      <c r="K8" s="16"/>
      <c r="L8" s="73"/>
      <c r="M8" s="73"/>
    </row>
    <row r="9" spans="1:13" ht="15" customHeight="1">
      <c r="A9" s="49" t="s">
        <v>45</v>
      </c>
      <c r="B9" s="18"/>
      <c r="C9" s="19"/>
      <c r="D9" s="46"/>
      <c r="E9" s="32">
        <f>barème2018</f>
        <v>0.54300000000000004</v>
      </c>
      <c r="F9" s="47">
        <v>0</v>
      </c>
      <c r="H9" s="15" t="s">
        <v>15</v>
      </c>
      <c r="I9" s="15">
        <v>5</v>
      </c>
      <c r="J9" s="16"/>
      <c r="K9" s="16"/>
      <c r="L9" s="73"/>
      <c r="M9" s="73"/>
    </row>
    <row r="10" spans="1:13" ht="15" customHeight="1">
      <c r="A10" s="49" t="s">
        <v>46</v>
      </c>
      <c r="B10" s="18"/>
      <c r="C10" s="19"/>
      <c r="D10" s="46"/>
      <c r="E10" s="32">
        <f>barème2018</f>
        <v>0.54300000000000004</v>
      </c>
      <c r="F10" s="47">
        <v>0</v>
      </c>
      <c r="H10" s="15" t="s">
        <v>12</v>
      </c>
      <c r="I10" s="15">
        <v>6</v>
      </c>
      <c r="J10" s="16"/>
      <c r="K10" s="16"/>
      <c r="L10" s="73"/>
      <c r="M10" s="73"/>
    </row>
    <row r="11" spans="1:13" ht="15" customHeight="1">
      <c r="A11" s="49" t="s">
        <v>47</v>
      </c>
      <c r="B11" s="18"/>
      <c r="C11" s="19"/>
      <c r="D11" s="46"/>
      <c r="E11" s="32">
        <f>barème2018</f>
        <v>0.54300000000000004</v>
      </c>
      <c r="F11" s="47">
        <f>D11*E11</f>
        <v>0</v>
      </c>
      <c r="H11" s="15" t="s">
        <v>17</v>
      </c>
      <c r="I11" s="15">
        <v>7</v>
      </c>
      <c r="J11" s="16"/>
      <c r="K11" s="16"/>
      <c r="L11" s="73"/>
      <c r="M11" s="73"/>
    </row>
    <row r="12" spans="1:13" ht="15" customHeight="1">
      <c r="A12" s="50" t="s">
        <v>48</v>
      </c>
      <c r="B12" s="21"/>
      <c r="C12" s="22"/>
      <c r="D12" s="32"/>
      <c r="E12" s="32"/>
      <c r="F12" s="36"/>
      <c r="H12" s="13" t="s">
        <v>16</v>
      </c>
      <c r="I12" s="13">
        <v>8</v>
      </c>
      <c r="J12" s="14"/>
      <c r="K12" s="14"/>
      <c r="L12" s="74"/>
      <c r="M12" s="74"/>
    </row>
    <row r="13" spans="1:13" ht="15" customHeight="1">
      <c r="A13" s="50" t="s">
        <v>49</v>
      </c>
      <c r="B13" s="21"/>
      <c r="C13" s="22"/>
      <c r="D13" s="32"/>
      <c r="E13" s="32"/>
      <c r="F13" s="36"/>
      <c r="H13" s="13" t="s">
        <v>13</v>
      </c>
      <c r="I13" s="13">
        <v>9</v>
      </c>
      <c r="J13" s="14"/>
      <c r="K13" s="14"/>
      <c r="L13" s="74"/>
      <c r="M13" s="74"/>
    </row>
    <row r="14" spans="1:13" ht="15" customHeight="1">
      <c r="A14" s="49" t="s">
        <v>50</v>
      </c>
      <c r="B14" s="18"/>
      <c r="C14" s="19"/>
      <c r="D14" s="46"/>
      <c r="E14" s="32">
        <f>barème2018</f>
        <v>0.54300000000000004</v>
      </c>
      <c r="F14" s="47">
        <f>D14*E14</f>
        <v>0</v>
      </c>
      <c r="H14" s="15" t="s">
        <v>18</v>
      </c>
      <c r="I14" s="15">
        <v>10</v>
      </c>
      <c r="J14" s="16"/>
      <c r="K14" s="16"/>
      <c r="L14" s="73"/>
      <c r="M14" s="73"/>
    </row>
    <row r="15" spans="1:13" ht="15" customHeight="1">
      <c r="A15" s="49" t="s">
        <v>51</v>
      </c>
      <c r="B15" s="18"/>
      <c r="C15" s="19"/>
      <c r="D15" s="46"/>
      <c r="E15" s="32">
        <f>barème2018</f>
        <v>0.54300000000000004</v>
      </c>
      <c r="F15" s="47">
        <v>0</v>
      </c>
      <c r="H15" s="15" t="s">
        <v>15</v>
      </c>
      <c r="I15" s="15">
        <v>11</v>
      </c>
      <c r="J15" s="16"/>
      <c r="K15" s="16"/>
      <c r="L15" s="73"/>
      <c r="M15" s="73"/>
    </row>
    <row r="16" spans="1:13" ht="15" customHeight="1">
      <c r="A16" s="49" t="s">
        <v>52</v>
      </c>
      <c r="B16" s="18"/>
      <c r="C16" s="19"/>
      <c r="D16" s="46"/>
      <c r="E16" s="32">
        <f>barème2018</f>
        <v>0.54300000000000004</v>
      </c>
      <c r="F16" s="47">
        <v>0</v>
      </c>
      <c r="H16" s="15" t="s">
        <v>15</v>
      </c>
      <c r="I16" s="15">
        <v>12</v>
      </c>
      <c r="J16" s="16"/>
      <c r="K16" s="16"/>
      <c r="L16" s="73"/>
      <c r="M16" s="73"/>
    </row>
    <row r="17" spans="1:13" ht="15" customHeight="1">
      <c r="A17" s="49" t="s">
        <v>53</v>
      </c>
      <c r="B17" s="18"/>
      <c r="C17" s="19"/>
      <c r="D17" s="46"/>
      <c r="E17" s="32">
        <f>barème2018</f>
        <v>0.54300000000000004</v>
      </c>
      <c r="F17" s="47">
        <v>0</v>
      </c>
      <c r="H17" s="15" t="s">
        <v>12</v>
      </c>
      <c r="I17" s="15">
        <v>13</v>
      </c>
      <c r="J17" s="16"/>
      <c r="K17" s="16"/>
      <c r="L17" s="73"/>
      <c r="M17" s="73"/>
    </row>
    <row r="18" spans="1:13" ht="15" customHeight="1">
      <c r="A18" s="49" t="s">
        <v>54</v>
      </c>
      <c r="B18" s="18"/>
      <c r="C18" s="19"/>
      <c r="D18" s="46"/>
      <c r="E18" s="32">
        <f>barème2018</f>
        <v>0.54300000000000004</v>
      </c>
      <c r="F18" s="47">
        <v>0</v>
      </c>
      <c r="H18" s="15" t="s">
        <v>17</v>
      </c>
      <c r="I18" s="15">
        <v>14</v>
      </c>
      <c r="J18" s="16"/>
      <c r="K18" s="16"/>
      <c r="L18" s="73"/>
      <c r="M18" s="73"/>
    </row>
    <row r="19" spans="1:13" ht="15" customHeight="1">
      <c r="A19" s="50" t="s">
        <v>55</v>
      </c>
      <c r="B19" s="21"/>
      <c r="C19" s="22"/>
      <c r="D19" s="32"/>
      <c r="E19" s="32"/>
      <c r="F19" s="36"/>
      <c r="H19" s="13" t="s">
        <v>16</v>
      </c>
      <c r="I19" s="13">
        <v>15</v>
      </c>
      <c r="J19" s="14"/>
      <c r="K19" s="14"/>
      <c r="L19" s="74"/>
      <c r="M19" s="74"/>
    </row>
    <row r="20" spans="1:13" ht="15" customHeight="1">
      <c r="A20" s="50" t="s">
        <v>56</v>
      </c>
      <c r="B20" s="21"/>
      <c r="C20" s="22"/>
      <c r="D20" s="32"/>
      <c r="E20" s="32"/>
      <c r="F20" s="36"/>
      <c r="H20" s="13" t="s">
        <v>13</v>
      </c>
      <c r="I20" s="13">
        <v>16</v>
      </c>
      <c r="J20" s="14"/>
      <c r="K20" s="14"/>
      <c r="L20" s="74"/>
      <c r="M20" s="74"/>
    </row>
    <row r="21" spans="1:13" ht="15" customHeight="1">
      <c r="A21" s="49" t="s">
        <v>57</v>
      </c>
      <c r="B21" s="18"/>
      <c r="C21" s="19"/>
      <c r="D21" s="46"/>
      <c r="E21" s="32">
        <f>barème2018</f>
        <v>0.54300000000000004</v>
      </c>
      <c r="F21" s="47">
        <v>0</v>
      </c>
      <c r="H21" s="15" t="s">
        <v>18</v>
      </c>
      <c r="I21" s="15">
        <v>17</v>
      </c>
      <c r="J21" s="16"/>
      <c r="K21" s="16"/>
      <c r="L21" s="73"/>
      <c r="M21" s="73"/>
    </row>
    <row r="22" spans="1:13" ht="15" customHeight="1">
      <c r="A22" s="49" t="s">
        <v>58</v>
      </c>
      <c r="B22" s="18"/>
      <c r="C22" s="19"/>
      <c r="D22" s="46"/>
      <c r="E22" s="32">
        <f>barème2018</f>
        <v>0.54300000000000004</v>
      </c>
      <c r="F22" s="47">
        <v>0</v>
      </c>
      <c r="H22" s="15" t="s">
        <v>15</v>
      </c>
      <c r="I22" s="15">
        <v>18</v>
      </c>
      <c r="J22" s="16"/>
      <c r="K22" s="16"/>
      <c r="L22" s="73"/>
      <c r="M22" s="73"/>
    </row>
    <row r="23" spans="1:13" ht="15" customHeight="1">
      <c r="A23" s="49" t="s">
        <v>59</v>
      </c>
      <c r="B23" s="18"/>
      <c r="C23" s="19"/>
      <c r="D23" s="46"/>
      <c r="E23" s="32">
        <f>barème2018</f>
        <v>0.54300000000000004</v>
      </c>
      <c r="F23" s="47">
        <v>0</v>
      </c>
      <c r="H23" s="15" t="s">
        <v>15</v>
      </c>
      <c r="I23" s="15">
        <v>19</v>
      </c>
      <c r="J23" s="16"/>
      <c r="K23" s="16"/>
      <c r="L23" s="73"/>
      <c r="M23" s="73"/>
    </row>
    <row r="24" spans="1:13" ht="15" customHeight="1">
      <c r="A24" s="49" t="s">
        <v>60</v>
      </c>
      <c r="B24" s="18"/>
      <c r="C24" s="19"/>
      <c r="D24" s="46"/>
      <c r="E24" s="32">
        <f>barème2018</f>
        <v>0.54300000000000004</v>
      </c>
      <c r="F24" s="47">
        <v>0</v>
      </c>
      <c r="H24" s="15" t="s">
        <v>12</v>
      </c>
      <c r="I24" s="15">
        <v>20</v>
      </c>
      <c r="J24" s="16"/>
      <c r="K24" s="16"/>
      <c r="L24" s="73"/>
      <c r="M24" s="73"/>
    </row>
    <row r="25" spans="1:13" ht="15" customHeight="1">
      <c r="A25" s="49" t="s">
        <v>61</v>
      </c>
      <c r="B25" s="18"/>
      <c r="C25" s="19"/>
      <c r="D25" s="46"/>
      <c r="E25" s="32">
        <f>barème2018</f>
        <v>0.54300000000000004</v>
      </c>
      <c r="F25" s="47">
        <v>0</v>
      </c>
      <c r="H25" s="15" t="s">
        <v>17</v>
      </c>
      <c r="I25" s="15">
        <v>21</v>
      </c>
      <c r="J25" s="16"/>
      <c r="K25" s="16"/>
      <c r="L25" s="73"/>
      <c r="M25" s="73"/>
    </row>
    <row r="26" spans="1:13" ht="15" customHeight="1">
      <c r="A26" s="50" t="s">
        <v>62</v>
      </c>
      <c r="B26" s="21"/>
      <c r="C26" s="22"/>
      <c r="D26" s="32"/>
      <c r="E26" s="32"/>
      <c r="F26" s="36"/>
      <c r="H26" s="13" t="s">
        <v>16</v>
      </c>
      <c r="I26" s="13">
        <v>22</v>
      </c>
      <c r="J26" s="14"/>
      <c r="K26" s="14"/>
      <c r="L26" s="74"/>
      <c r="M26" s="74"/>
    </row>
    <row r="27" spans="1:13" ht="15" customHeight="1">
      <c r="A27" s="50" t="s">
        <v>63</v>
      </c>
      <c r="B27" s="21"/>
      <c r="C27" s="22"/>
      <c r="D27" s="32"/>
      <c r="E27" s="32"/>
      <c r="F27" s="36"/>
      <c r="H27" s="13" t="s">
        <v>13</v>
      </c>
      <c r="I27" s="13">
        <v>23</v>
      </c>
      <c r="J27" s="14"/>
      <c r="K27" s="14"/>
      <c r="L27" s="74"/>
      <c r="M27" s="74"/>
    </row>
    <row r="28" spans="1:13" ht="15" customHeight="1">
      <c r="A28" s="49" t="s">
        <v>64</v>
      </c>
      <c r="B28" s="18"/>
      <c r="C28" s="19"/>
      <c r="D28" s="46"/>
      <c r="E28" s="32">
        <f>barème2018</f>
        <v>0.54300000000000004</v>
      </c>
      <c r="F28" s="47">
        <v>0</v>
      </c>
      <c r="H28" s="15" t="s">
        <v>18</v>
      </c>
      <c r="I28" s="15">
        <v>24</v>
      </c>
      <c r="J28" s="16"/>
      <c r="K28" s="16"/>
      <c r="L28" s="73"/>
      <c r="M28" s="73"/>
    </row>
    <row r="29" spans="1:13" ht="15" customHeight="1">
      <c r="A29" s="49" t="s">
        <v>65</v>
      </c>
      <c r="B29" s="18"/>
      <c r="C29" s="19"/>
      <c r="D29" s="46"/>
      <c r="E29" s="32">
        <f>barème2018</f>
        <v>0.54300000000000004</v>
      </c>
      <c r="F29" s="47">
        <v>0</v>
      </c>
      <c r="H29" s="15" t="s">
        <v>15</v>
      </c>
      <c r="I29" s="15">
        <v>25</v>
      </c>
      <c r="J29" s="16"/>
      <c r="K29" s="16"/>
      <c r="L29" s="73"/>
      <c r="M29" s="73"/>
    </row>
    <row r="30" spans="1:13" ht="15" customHeight="1">
      <c r="A30" s="49" t="s">
        <v>66</v>
      </c>
      <c r="B30" s="18"/>
      <c r="C30" s="19"/>
      <c r="D30" s="46"/>
      <c r="E30" s="32">
        <f>barème2018</f>
        <v>0.54300000000000004</v>
      </c>
      <c r="F30" s="47">
        <f>D30*E30</f>
        <v>0</v>
      </c>
      <c r="H30" s="15" t="s">
        <v>15</v>
      </c>
      <c r="I30" s="15">
        <v>26</v>
      </c>
      <c r="J30" s="16"/>
      <c r="K30" s="16"/>
      <c r="L30" s="73"/>
      <c r="M30" s="73"/>
    </row>
    <row r="31" spans="1:13" ht="15" customHeight="1">
      <c r="A31" s="49" t="s">
        <v>67</v>
      </c>
      <c r="B31" s="18"/>
      <c r="C31" s="19"/>
      <c r="D31" s="46"/>
      <c r="E31" s="32">
        <f>barème2018</f>
        <v>0.54300000000000004</v>
      </c>
      <c r="F31" s="47"/>
      <c r="H31" s="15" t="s">
        <v>12</v>
      </c>
      <c r="I31" s="15">
        <v>27</v>
      </c>
      <c r="J31" s="16"/>
      <c r="K31" s="16"/>
      <c r="L31" s="73"/>
      <c r="M31" s="73"/>
    </row>
    <row r="32" spans="1:13" ht="15" customHeight="1">
      <c r="A32" s="49" t="s">
        <v>68</v>
      </c>
      <c r="B32" s="18"/>
      <c r="C32" s="19"/>
      <c r="D32" s="46"/>
      <c r="E32" s="32">
        <f>barème2018</f>
        <v>0.54300000000000004</v>
      </c>
      <c r="F32" s="47">
        <f>D32*E32</f>
        <v>0</v>
      </c>
      <c r="H32" s="15" t="s">
        <v>17</v>
      </c>
      <c r="I32" s="15">
        <v>28</v>
      </c>
      <c r="J32" s="16"/>
      <c r="K32" s="16"/>
      <c r="L32" s="73"/>
      <c r="M32" s="73"/>
    </row>
    <row r="33" spans="1:13" ht="15" customHeight="1">
      <c r="A33" s="50" t="s">
        <v>69</v>
      </c>
      <c r="B33" s="21"/>
      <c r="C33" s="22"/>
      <c r="D33" s="32"/>
      <c r="E33" s="32"/>
      <c r="F33" s="36"/>
      <c r="H33" s="13" t="s">
        <v>16</v>
      </c>
      <c r="I33" s="13">
        <v>29</v>
      </c>
      <c r="J33" s="14"/>
      <c r="K33" s="14"/>
      <c r="L33" s="74"/>
      <c r="M33" s="74"/>
    </row>
    <row r="34" spans="1:13" ht="15" customHeight="1">
      <c r="A34" s="50"/>
      <c r="B34" s="21"/>
      <c r="C34" s="22"/>
      <c r="D34" s="32"/>
      <c r="E34" s="32"/>
      <c r="F34" s="36"/>
      <c r="H34" s="13" t="s">
        <v>13</v>
      </c>
      <c r="I34" s="13">
        <v>30</v>
      </c>
      <c r="J34" s="14"/>
      <c r="K34" s="14"/>
      <c r="L34" s="74"/>
      <c r="M34" s="74"/>
    </row>
    <row r="35" spans="1:13" ht="15" customHeight="1">
      <c r="A35" s="28" t="s">
        <v>70</v>
      </c>
      <c r="B35" s="29" t="s">
        <v>30</v>
      </c>
      <c r="C35" s="30"/>
      <c r="D35" s="33"/>
      <c r="E35" s="33"/>
      <c r="F35" s="38">
        <f>SUM(F5:F33)</f>
        <v>0</v>
      </c>
      <c r="H35" s="48"/>
      <c r="I35" s="48"/>
      <c r="J35" s="48"/>
      <c r="K35" s="48"/>
      <c r="L35" s="75">
        <f>SUM(L6:L33)</f>
        <v>0</v>
      </c>
      <c r="M35" s="75">
        <f>SUM(M6:M33)</f>
        <v>0</v>
      </c>
    </row>
    <row r="36" spans="1:13">
      <c r="A36" s="6" t="s">
        <v>71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Janv</vt:lpstr>
      <vt:lpstr>Fév</vt:lpstr>
      <vt:lpstr>Mars</vt:lpstr>
      <vt:lpstr>Avril</vt:lpstr>
      <vt:lpstr>Mai</vt:lpstr>
      <vt:lpstr>Juin</vt:lpstr>
      <vt:lpstr>Juil</vt:lpstr>
      <vt:lpstr>Août</vt:lpstr>
      <vt:lpstr>Sept</vt:lpstr>
      <vt:lpstr>Oct</vt:lpstr>
      <vt:lpstr>Nov</vt:lpstr>
      <vt:lpstr>Déc</vt:lpstr>
      <vt:lpstr>Récapitulatif</vt:lpstr>
      <vt:lpstr>barème2018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2015-06-02T07:46:23Z</dcterms:created>
  <dcterms:modified xsi:type="dcterms:W3CDTF">2018-09-21T09:59:10Z</dcterms:modified>
</cp:coreProperties>
</file>